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Level 01\07 Financial Feasibility Study\"/>
    </mc:Choice>
  </mc:AlternateContent>
  <xr:revisionPtr revIDLastSave="0" documentId="13_ncr:1_{0B8204C0-5A88-41EA-BC66-6C26C91EBEA5}" xr6:coauthVersionLast="47" xr6:coauthVersionMax="47" xr10:uidLastSave="{00000000-0000-0000-0000-000000000000}"/>
  <bookViews>
    <workbookView xWindow="-110" yWindow="-110" windowWidth="19420" windowHeight="10420" tabRatio="940" xr2:uid="{00000000-000D-0000-FFFF-FFFF00000000}"/>
  </bookViews>
  <sheets>
    <sheet name="Project Summary " sheetId="1" r:id="rId1"/>
    <sheet name="Revenues" sheetId="2" r:id="rId2"/>
    <sheet name="Raw Material Costs" sheetId="3" r:id="rId3"/>
    <sheet name="Salary Costs" sheetId="4" r:id="rId4"/>
    <sheet name="Rental Costs" sheetId="5" r:id="rId5"/>
    <sheet name="Administrative Expenses" sheetId="6" r:id="rId6"/>
    <sheet name="Utilities, Energy &amp; Maintenance" sheetId="7" r:id="rId7"/>
    <sheet name="Summary of Operating Costs" sheetId="8" r:id="rId8"/>
    <sheet name="Current Assets" sheetId="9" r:id="rId9"/>
    <sheet name="Buildings and Facilities" sheetId="10" r:id="rId10"/>
    <sheet name="Tools and Equipments" sheetId="12" r:id="rId11"/>
    <sheet name="Office Furniture" sheetId="13" r:id="rId12"/>
    <sheet name="Summary of Fixed Assets" sheetId="11" r:id="rId13"/>
    <sheet name="Establishment Expenses" sheetId="14" r:id="rId14"/>
    <sheet name="Invested capital" sheetId="15" r:id="rId15"/>
    <sheet name="Liabilities and Equity" sheetId="16" r:id="rId16"/>
    <sheet name="Annual Income Statement " sheetId="17" r:id="rId17"/>
    <sheet name="Opening Budget" sheetId="18" r:id="rId18"/>
  </sheets>
  <externalReferences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8" l="1"/>
  <c r="Q29" i="18" s="1"/>
  <c r="Q31" i="18" s="1"/>
  <c r="Q15" i="18"/>
  <c r="G29" i="18"/>
  <c r="G31" i="18" s="1"/>
  <c r="G15" i="18"/>
  <c r="J18" i="17"/>
  <c r="M17" i="17"/>
  <c r="M18" i="17" s="1"/>
  <c r="L17" i="17"/>
  <c r="L18" i="17" s="1"/>
  <c r="K17" i="17"/>
  <c r="K18" i="17" s="1"/>
  <c r="J17" i="17"/>
  <c r="I17" i="17"/>
  <c r="I18" i="17" s="1"/>
  <c r="H17" i="17"/>
  <c r="H18" i="17" s="1"/>
  <c r="G17" i="17"/>
  <c r="G18" i="17" s="1"/>
  <c r="F17" i="17"/>
  <c r="F18" i="17" s="1"/>
  <c r="E17" i="17"/>
  <c r="E18" i="17" s="1"/>
  <c r="D17" i="17"/>
  <c r="D18" i="17" s="1"/>
  <c r="C17" i="17"/>
  <c r="C18" i="17" s="1"/>
  <c r="B17" i="17"/>
  <c r="A17" i="17" s="1"/>
  <c r="A16" i="17"/>
  <c r="A15" i="17"/>
  <c r="A14" i="17"/>
  <c r="A13" i="17"/>
  <c r="A12" i="17"/>
  <c r="A11" i="17"/>
  <c r="A9" i="17"/>
  <c r="A8" i="17"/>
  <c r="A7" i="17"/>
  <c r="A6" i="17"/>
  <c r="B18" i="17" l="1"/>
  <c r="A18" i="17"/>
  <c r="G12" i="15"/>
  <c r="G12" i="14"/>
  <c r="I26" i="11"/>
  <c r="E26" i="11"/>
  <c r="L26" i="13"/>
  <c r="H26" i="13"/>
  <c r="L26" i="12"/>
  <c r="H26" i="12"/>
  <c r="L26" i="10"/>
  <c r="H26" i="10"/>
  <c r="G14" i="9"/>
  <c r="G20" i="8"/>
  <c r="E16" i="8"/>
  <c r="E20" i="8" s="1"/>
  <c r="G16" i="8"/>
  <c r="J8" i="2"/>
  <c r="J6" i="2"/>
  <c r="H8" i="2"/>
  <c r="H6" i="2"/>
  <c r="H26" i="2" s="1"/>
  <c r="J30" i="1"/>
  <c r="E30" i="1"/>
  <c r="J28" i="1"/>
  <c r="E28" i="1"/>
  <c r="J26" i="1"/>
  <c r="E26" i="1"/>
  <c r="J26" i="2" l="1"/>
</calcChain>
</file>

<file path=xl/sharedStrings.xml><?xml version="1.0" encoding="utf-8"?>
<sst xmlns="http://schemas.openxmlformats.org/spreadsheetml/2006/main" count="376" uniqueCount="145">
  <si>
    <t>Name of the project owner</t>
  </si>
  <si>
    <t>ID card number</t>
  </si>
  <si>
    <t>Project Idea</t>
  </si>
  <si>
    <t>Project inputs</t>
  </si>
  <si>
    <t>Work force</t>
  </si>
  <si>
    <t>Raw materials</t>
  </si>
  <si>
    <t>Project deliverables</t>
  </si>
  <si>
    <t>Project characteristics</t>
  </si>
  <si>
    <t>Investment cost</t>
  </si>
  <si>
    <t>Asset cost</t>
  </si>
  <si>
    <t>Working capital</t>
  </si>
  <si>
    <t>Expenses of incorporation</t>
  </si>
  <si>
    <t>Expected profit for the first year</t>
  </si>
  <si>
    <t>Return on investment Q1</t>
  </si>
  <si>
    <t>BY HISHAM MURJAN</t>
  </si>
  <si>
    <t>number of units</t>
  </si>
  <si>
    <t>Unit selling price</t>
  </si>
  <si>
    <t>Monthly revenue</t>
  </si>
  <si>
    <t>Total annual revenue</t>
  </si>
  <si>
    <t>project</t>
  </si>
  <si>
    <t/>
  </si>
  <si>
    <t>Total</t>
  </si>
  <si>
    <t>Auditing and review</t>
  </si>
  <si>
    <t>Unit cost price</t>
  </si>
  <si>
    <t>Total monthly cost</t>
  </si>
  <si>
    <t>Annual total</t>
  </si>
  <si>
    <t>Except</t>
  </si>
  <si>
    <t>Monthly Salary</t>
  </si>
  <si>
    <t>Statement</t>
  </si>
  <si>
    <t>Cost per unit</t>
  </si>
  <si>
    <t>Raw material costs</t>
  </si>
  <si>
    <t>Payroll costs</t>
  </si>
  <si>
    <t>Rental costs</t>
  </si>
  <si>
    <t>Administrative expenses</t>
  </si>
  <si>
    <t>Utility, energy and maintenance costs</t>
  </si>
  <si>
    <t>Total operating costs</t>
  </si>
  <si>
    <t>Overall total costs</t>
  </si>
  <si>
    <t>Assets</t>
  </si>
  <si>
    <t>Cash</t>
  </si>
  <si>
    <t>All kinds of inventory</t>
  </si>
  <si>
    <t>Debtors and customers</t>
  </si>
  <si>
    <t>Other current assets</t>
  </si>
  <si>
    <t>Quantity</t>
  </si>
  <si>
    <t>Cost</t>
  </si>
  <si>
    <t>Depreciation ratio</t>
  </si>
  <si>
    <t>Total annual depreciation</t>
  </si>
  <si>
    <t>The machines and the equipments</t>
  </si>
  <si>
    <t>Office Furniture</t>
  </si>
  <si>
    <t>Monthly depreciation</t>
  </si>
  <si>
    <t>Buildings and equipment</t>
  </si>
  <si>
    <t>annual</t>
  </si>
  <si>
    <t>Estimated according to market prices</t>
  </si>
  <si>
    <t>Fixed assets</t>
  </si>
  <si>
    <t>Establishment expenses</t>
  </si>
  <si>
    <t>Liabilities and equity</t>
  </si>
  <si>
    <t>Invested capital</t>
  </si>
  <si>
    <t>Contribution of the project owner</t>
  </si>
  <si>
    <t>Loans from people</t>
  </si>
  <si>
    <t>Suppliers</t>
  </si>
  <si>
    <t>Loans</t>
  </si>
  <si>
    <t>The interest rate of the loan</t>
  </si>
  <si>
    <t>The value of the installment after adding the Murabaha percentage</t>
  </si>
  <si>
    <t>Assets</t>
  </si>
  <si>
    <t>Subtotal</t>
  </si>
  <si>
    <t>Total</t>
  </si>
  <si>
    <t>Current assets</t>
  </si>
  <si>
    <t>Current liabilities</t>
  </si>
  <si>
    <t>Loans and creditors</t>
  </si>
  <si>
    <t>Suppliers</t>
  </si>
  <si>
    <t>Raw materials and goods warehouse</t>
  </si>
  <si>
    <t>Other traded assets</t>
  </si>
  <si>
    <t>Group of international assets</t>
  </si>
  <si>
    <t>Total current liabilities</t>
  </si>
  <si>
    <t>Fixed assets</t>
  </si>
  <si>
    <t>Long-term liabilities</t>
  </si>
  <si>
    <t>Furniture</t>
  </si>
  <si>
    <t>long term loans</t>
  </si>
  <si>
    <t>Buildings and facilities</t>
  </si>
  <si>
    <t>Land</t>
  </si>
  <si>
    <t>The set of long-term liabilities</t>
  </si>
  <si>
    <t>Other fixed assets</t>
  </si>
  <si>
    <t>Property rights</t>
  </si>
  <si>
    <t>Fixed assets group</t>
  </si>
  <si>
    <t>Total liabilities and owner's equity</t>
  </si>
  <si>
    <t>Total assets</t>
  </si>
  <si>
    <t>Total liabilities</t>
  </si>
  <si>
    <t>Product</t>
  </si>
  <si>
    <t xml:space="preserve">Location </t>
  </si>
  <si>
    <t>Tools and the equipments</t>
  </si>
  <si>
    <t>Number of units</t>
  </si>
  <si>
    <t>Employee numbers</t>
  </si>
  <si>
    <t>Number</t>
  </si>
  <si>
    <t xml:space="preserve"> Annual Salaries </t>
  </si>
  <si>
    <t xml:space="preserve"> Annual Rent</t>
  </si>
  <si>
    <t xml:space="preserve"> Total per Month</t>
  </si>
  <si>
    <t xml:space="preserve">Item </t>
  </si>
  <si>
    <t xml:space="preserve">Employees </t>
  </si>
  <si>
    <t>Item</t>
  </si>
  <si>
    <t>Total per Year</t>
  </si>
  <si>
    <t>Reserve 5% of operating cost</t>
  </si>
  <si>
    <t>Basic  calculation</t>
  </si>
  <si>
    <t xml:space="preserve"> Current Assets</t>
  </si>
  <si>
    <t>Facilities &amp; Buildings</t>
  </si>
  <si>
    <t>Asset</t>
  </si>
  <si>
    <t>Total cost</t>
  </si>
  <si>
    <t>Tools &amp; Equipments</t>
  </si>
  <si>
    <t>Total Cost</t>
  </si>
  <si>
    <t xml:space="preserve">Establishment Expenses </t>
  </si>
  <si>
    <t>Basic calculation</t>
  </si>
  <si>
    <t>Items</t>
  </si>
  <si>
    <t>Invested Capital</t>
  </si>
  <si>
    <t>Liabilities &amp; Equity</t>
  </si>
  <si>
    <t>Production capacity</t>
  </si>
  <si>
    <t>Sales revenue</t>
  </si>
  <si>
    <t>Promotion 1%</t>
  </si>
  <si>
    <t>1% sales commission</t>
  </si>
  <si>
    <t>Net revenues</t>
  </si>
  <si>
    <t>Second: Costs</t>
  </si>
  <si>
    <t>Cost of raw materials</t>
  </si>
  <si>
    <t>Salaries and wages</t>
  </si>
  <si>
    <t>Rentals</t>
  </si>
  <si>
    <t>These are the principles</t>
  </si>
  <si>
    <t>Total costs</t>
  </si>
  <si>
    <r>
      <rPr>
        <b/>
        <sz val="9"/>
        <color rgb="FFFFFFFF"/>
        <rFont val="Arial"/>
        <family val="2"/>
      </rPr>
      <t>Net profit before taxes</t>
    </r>
  </si>
  <si>
    <t>Month</t>
  </si>
  <si>
    <t>‎ YER 8,33400</t>
  </si>
  <si>
    <t>Expected Annual Income Statement</t>
  </si>
  <si>
    <t>Contact phones</t>
  </si>
  <si>
    <t>Facilities</t>
  </si>
  <si>
    <t>First: Revenues</t>
  </si>
  <si>
    <t>Second: Costs of Raw Materials</t>
  </si>
  <si>
    <t>Third: Salaries and Wages Costs</t>
  </si>
  <si>
    <t xml:space="preserve">Monthly Salaries </t>
  </si>
  <si>
    <t xml:space="preserve">Annual Salaries </t>
  </si>
  <si>
    <t>Fourth: Rentals (Main branch, Branches)</t>
  </si>
  <si>
    <t>Monthly Rent</t>
  </si>
  <si>
    <t>Fifth: Administrative and General Expenses</t>
  </si>
  <si>
    <t>Sixth: Utilities, Energy &amp; Maintenance</t>
  </si>
  <si>
    <t>Seventh: Summary of Operational Costs</t>
  </si>
  <si>
    <t>The percentage is determined based on what the project owner wants</t>
  </si>
  <si>
    <t xml:space="preserve">Fixed Assets Summary </t>
  </si>
  <si>
    <t>Numbers are entered manually</t>
  </si>
  <si>
    <t>Monthly installment</t>
  </si>
  <si>
    <t>YR 75558.0666666667</t>
  </si>
  <si>
    <t>Opening Budget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</si>
</sst>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&quot;ر.ي.‏&quot;_-;\-* #,##0\ &quot;ر.ي.‏&quot;_-;_-* &quot;-&quot;??\ &quot;ر.ي.‏&quot;_-;_-@_-"/>
    <numFmt numFmtId="165" formatCode="_-* #,##0.00\ &quot;ر.ي.‏&quot;_-;\-* #,##0.00\ &quot;ر.ي.‏&quot;_-;_-* &quot;-&quot;??\ &quot;ر.ي.‏&quot;_-;_-@_-"/>
    <numFmt numFmtId="166" formatCode="[$YER]\ #,##0.00"/>
    <numFmt numFmtId="167" formatCode="[$YER]\ #,##0_);\([$YER]\ #,##0\)"/>
    <numFmt numFmtId="168" formatCode="[$YER]\ #,##0.0"/>
    <numFmt numFmtId="169" formatCode="[$YER]\ #,##0"/>
    <numFmt numFmtId="170" formatCode="[$YER]\ #,##0.000"/>
  </numFmts>
  <fonts count="30">
    <font>
      <sz val="11"/>
      <color theme="1"/>
      <name val="Calibri"/>
      <family val="2"/>
      <scheme val="minor"/>
    </font>
    <font>
      <b/>
      <sz val="12"/>
      <color rgb="FF000000"/>
      <name val="Alinma TheSans"/>
      <family val="2"/>
    </font>
    <font>
      <sz val="11"/>
      <color rgb="FF000000"/>
      <name val="Alinma TheSans"/>
      <family val="2"/>
    </font>
    <font>
      <sz val="11"/>
      <color rgb="FF000000"/>
      <name val="Hacen Liner Print-out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name val="Alinma TheSans"/>
      <family val="2"/>
    </font>
    <font>
      <b/>
      <sz val="12"/>
      <name val="Times New Roman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16"/>
      <name val="Alinma TheSans"/>
      <family val="2"/>
    </font>
    <font>
      <b/>
      <sz val="18"/>
      <name val="Alinma TheSans"/>
      <family val="2"/>
    </font>
    <font>
      <sz val="10"/>
      <name val="Arial"/>
      <family val="2"/>
    </font>
    <font>
      <sz val="9"/>
      <name val="Arial"/>
      <family val="2"/>
    </font>
    <font>
      <b/>
      <sz val="20"/>
      <name val="Alinma TheSans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2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99CC00"/>
      </patternFill>
    </fill>
    <fill>
      <patternFill patternType="solid">
        <fgColor rgb="FF0066CC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3" borderId="0" xfId="0" applyFill="1"/>
    <xf numFmtId="0" fontId="3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6" xfId="0" applyFont="1" applyFill="1" applyBorder="1"/>
    <xf numFmtId="10" fontId="4" fillId="4" borderId="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Alignment="1">
      <alignment vertical="center" wrapText="1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64" fontId="10" fillId="3" borderId="0" xfId="0" applyNumberFormat="1" applyFont="1" applyFill="1" applyAlignment="1">
      <alignment horizontal="center" vertical="center"/>
    </xf>
    <xf numFmtId="164" fontId="10" fillId="3" borderId="6" xfId="0" applyNumberFormat="1" applyFont="1" applyFill="1" applyBorder="1" applyAlignment="1" applyProtection="1">
      <alignment horizontal="center"/>
      <protection locked="0"/>
    </xf>
    <xf numFmtId="164" fontId="10" fillId="3" borderId="0" xfId="0" applyNumberFormat="1" applyFont="1" applyFill="1" applyAlignment="1" applyProtection="1">
      <alignment horizontal="center"/>
      <protection hidden="1"/>
    </xf>
    <xf numFmtId="164" fontId="10" fillId="4" borderId="6" xfId="0" applyNumberFormat="1" applyFon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164" fontId="0" fillId="4" borderId="6" xfId="0" applyNumberFormat="1" applyFill="1" applyBorder="1" applyAlignment="1" applyProtection="1">
      <alignment horizontal="center"/>
      <protection hidden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164" fontId="10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 applyAlignment="1">
      <alignment vertical="center"/>
    </xf>
    <xf numFmtId="165" fontId="10" fillId="3" borderId="6" xfId="0" applyNumberFormat="1" applyFont="1" applyFill="1" applyBorder="1" applyAlignment="1" applyProtection="1">
      <alignment horizontal="center"/>
      <protection locked="0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165" fontId="0" fillId="3" borderId="6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0" fontId="1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8" xfId="0" applyFill="1" applyBorder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vertical="center" wrapText="1"/>
      <protection hidden="1"/>
    </xf>
    <xf numFmtId="0" fontId="10" fillId="3" borderId="0" xfId="0" applyFont="1" applyFill="1" applyAlignment="1" applyProtection="1">
      <alignment horizontal="center"/>
      <protection hidden="1"/>
    </xf>
    <xf numFmtId="164" fontId="4" fillId="3" borderId="0" xfId="0" applyNumberFormat="1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10" fontId="10" fillId="3" borderId="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10" fontId="10" fillId="4" borderId="6" xfId="0" applyNumberFormat="1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0" fontId="10" fillId="4" borderId="8" xfId="0" applyNumberFormat="1" applyFont="1" applyFill="1" applyBorder="1" applyAlignment="1" applyProtection="1">
      <alignment horizontal="center" vertical="center"/>
      <protection hidden="1"/>
    </xf>
    <xf numFmtId="164" fontId="12" fillId="4" borderId="8" xfId="0" applyNumberFormat="1" applyFont="1" applyFill="1" applyBorder="1" applyAlignment="1" applyProtection="1">
      <alignment horizontal="center"/>
      <protection hidden="1"/>
    </xf>
    <xf numFmtId="9" fontId="10" fillId="3" borderId="6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166" fontId="10" fillId="3" borderId="6" xfId="0" applyNumberFormat="1" applyFont="1" applyFill="1" applyBorder="1" applyAlignment="1" applyProtection="1">
      <alignment horizontal="center"/>
      <protection locked="0"/>
    </xf>
    <xf numFmtId="166" fontId="10" fillId="3" borderId="0" xfId="0" applyNumberFormat="1" applyFont="1" applyFill="1" applyAlignment="1">
      <alignment horizontal="center"/>
    </xf>
    <xf numFmtId="167" fontId="10" fillId="4" borderId="6" xfId="0" applyNumberFormat="1" applyFont="1" applyFill="1" applyBorder="1" applyAlignment="1" applyProtection="1">
      <alignment horizontal="center" vertical="center"/>
      <protection hidden="1"/>
    </xf>
    <xf numFmtId="167" fontId="0" fillId="3" borderId="0" xfId="0" applyNumberFormat="1" applyFill="1" applyAlignment="1" applyProtection="1">
      <alignment horizontal="center"/>
      <protection hidden="1"/>
    </xf>
    <xf numFmtId="167" fontId="0" fillId="4" borderId="6" xfId="0" applyNumberFormat="1" applyFill="1" applyBorder="1" applyAlignment="1" applyProtection="1">
      <alignment horizontal="center"/>
      <protection hidden="1"/>
    </xf>
    <xf numFmtId="167" fontId="10" fillId="3" borderId="0" xfId="0" applyNumberFormat="1" applyFont="1" applyFill="1" applyAlignment="1" applyProtection="1">
      <alignment horizontal="center" vertical="center"/>
      <protection hidden="1"/>
    </xf>
    <xf numFmtId="168" fontId="4" fillId="4" borderId="6" xfId="0" applyNumberFormat="1" applyFont="1" applyFill="1" applyBorder="1"/>
    <xf numFmtId="168" fontId="0" fillId="3" borderId="0" xfId="0" applyNumberFormat="1" applyFill="1"/>
    <xf numFmtId="0" fontId="9" fillId="4" borderId="8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top"/>
      <protection hidden="1"/>
    </xf>
    <xf numFmtId="166" fontId="20" fillId="3" borderId="6" xfId="0" applyNumberFormat="1" applyFont="1" applyFill="1" applyBorder="1" applyAlignment="1" applyProtection="1">
      <alignment horizontal="center"/>
      <protection locked="0"/>
    </xf>
    <xf numFmtId="167" fontId="10" fillId="3" borderId="6" xfId="0" applyNumberFormat="1" applyFont="1" applyFill="1" applyBorder="1" applyAlignment="1" applyProtection="1">
      <alignment horizontal="center" vertical="center"/>
      <protection hidden="1"/>
    </xf>
    <xf numFmtId="167" fontId="0" fillId="0" borderId="0" xfId="0" applyNumberFormat="1"/>
    <xf numFmtId="166" fontId="0" fillId="0" borderId="0" xfId="0" applyNumberFormat="1"/>
    <xf numFmtId="169" fontId="0" fillId="0" borderId="0" xfId="0" applyNumberFormat="1"/>
    <xf numFmtId="167" fontId="4" fillId="4" borderId="6" xfId="0" applyNumberFormat="1" applyFont="1" applyFill="1" applyBorder="1" applyAlignment="1" applyProtection="1">
      <alignment horizontal="center"/>
      <protection hidden="1"/>
    </xf>
    <xf numFmtId="167" fontId="4" fillId="3" borderId="0" xfId="0" applyNumberFormat="1" applyFont="1" applyFill="1" applyAlignment="1" applyProtection="1">
      <alignment horizont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167" fontId="20" fillId="4" borderId="6" xfId="0" applyNumberFormat="1" applyFont="1" applyFill="1" applyBorder="1" applyAlignment="1" applyProtection="1">
      <alignment horizontal="center" vertical="center"/>
      <protection hidden="1"/>
    </xf>
    <xf numFmtId="169" fontId="21" fillId="3" borderId="6" xfId="0" applyNumberFormat="1" applyFont="1" applyFill="1" applyBorder="1" applyAlignment="1" applyProtection="1">
      <alignment horizontal="center"/>
      <protection locked="0"/>
    </xf>
    <xf numFmtId="169" fontId="0" fillId="3" borderId="0" xfId="0" applyNumberFormat="1" applyFill="1" applyAlignment="1" applyProtection="1">
      <alignment horizontal="center"/>
      <protection hidden="1"/>
    </xf>
    <xf numFmtId="169" fontId="10" fillId="4" borderId="6" xfId="0" applyNumberFormat="1" applyFont="1" applyFill="1" applyBorder="1" applyAlignment="1" applyProtection="1">
      <alignment horizontal="center" vertical="center"/>
      <protection hidden="1"/>
    </xf>
    <xf numFmtId="169" fontId="0" fillId="4" borderId="6" xfId="0" applyNumberFormat="1" applyFill="1" applyBorder="1" applyAlignment="1" applyProtection="1">
      <alignment horizontal="center"/>
      <protection hidden="1"/>
    </xf>
    <xf numFmtId="169" fontId="10" fillId="0" borderId="0" xfId="0" applyNumberFormat="1" applyFont="1" applyAlignment="1" applyProtection="1">
      <alignment horizontal="center" vertical="center"/>
      <protection hidden="1"/>
    </xf>
    <xf numFmtId="169" fontId="9" fillId="0" borderId="0" xfId="0" applyNumberFormat="1" applyFont="1" applyAlignment="1" applyProtection="1">
      <alignment horizontal="center" vertical="center"/>
      <protection hidden="1"/>
    </xf>
    <xf numFmtId="169" fontId="0" fillId="0" borderId="0" xfId="0" applyNumberFormat="1" applyAlignment="1" applyProtection="1">
      <alignment horizontal="center"/>
      <protection hidden="1"/>
    </xf>
    <xf numFmtId="166" fontId="12" fillId="4" borderId="8" xfId="0" applyNumberFormat="1" applyFont="1" applyFill="1" applyBorder="1" applyAlignment="1" applyProtection="1">
      <alignment horizontal="center"/>
      <protection hidden="1"/>
    </xf>
    <xf numFmtId="166" fontId="0" fillId="3" borderId="0" xfId="0" applyNumberFormat="1" applyFill="1" applyProtection="1">
      <protection hidden="1"/>
    </xf>
    <xf numFmtId="166" fontId="4" fillId="3" borderId="0" xfId="0" applyNumberFormat="1" applyFont="1" applyFill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1" fontId="25" fillId="0" borderId="6" xfId="0" applyNumberFormat="1" applyFont="1" applyBorder="1" applyAlignment="1">
      <alignment horizontal="center" vertical="top" shrinkToFit="1" readingOrder="1"/>
    </xf>
    <xf numFmtId="1" fontId="25" fillId="0" borderId="3" xfId="0" applyNumberFormat="1" applyFont="1" applyBorder="1" applyAlignment="1">
      <alignment horizontal="center" vertical="top" shrinkToFit="1" readingOrder="1"/>
    </xf>
    <xf numFmtId="0" fontId="24" fillId="0" borderId="6" xfId="0" applyFont="1" applyBorder="1" applyAlignment="1">
      <alignment vertical="top" wrapText="1" readingOrder="1"/>
    </xf>
    <xf numFmtId="9" fontId="26" fillId="0" borderId="6" xfId="0" applyNumberFormat="1" applyFont="1" applyBorder="1" applyAlignment="1">
      <alignment horizontal="center" vertical="top" shrinkToFit="1" readingOrder="1"/>
    </xf>
    <xf numFmtId="9" fontId="26" fillId="0" borderId="3" xfId="0" applyNumberFormat="1" applyFont="1" applyBorder="1" applyAlignment="1">
      <alignment horizontal="center" vertical="top" shrinkToFit="1" readingOrder="1"/>
    </xf>
    <xf numFmtId="166" fontId="24" fillId="6" borderId="6" xfId="0" applyNumberFormat="1" applyFont="1" applyFill="1" applyBorder="1" applyAlignment="1">
      <alignment horizontal="right" vertical="top" wrapText="1" readingOrder="1"/>
    </xf>
    <xf numFmtId="166" fontId="24" fillId="2" borderId="6" xfId="0" applyNumberFormat="1" applyFont="1" applyFill="1" applyBorder="1" applyAlignment="1">
      <alignment horizontal="right" vertical="top" wrapText="1" readingOrder="1"/>
    </xf>
    <xf numFmtId="166" fontId="24" fillId="2" borderId="3" xfId="0" applyNumberFormat="1" applyFont="1" applyFill="1" applyBorder="1" applyAlignment="1">
      <alignment horizontal="right" vertical="top" wrapText="1" readingOrder="1"/>
    </xf>
    <xf numFmtId="166" fontId="24" fillId="2" borderId="6" xfId="0" applyNumberFormat="1" applyFont="1" applyFill="1" applyBorder="1" applyAlignment="1">
      <alignment horizontal="left" vertical="top" wrapText="1" readingOrder="1"/>
    </xf>
    <xf numFmtId="166" fontId="21" fillId="0" borderId="6" xfId="0" applyNumberFormat="1" applyFont="1" applyBorder="1" applyAlignment="1">
      <alignment horizontal="right" vertical="top" wrapText="1" readingOrder="1"/>
    </xf>
    <xf numFmtId="166" fontId="21" fillId="0" borderId="3" xfId="0" applyNumberFormat="1" applyFont="1" applyBorder="1" applyAlignment="1">
      <alignment horizontal="right" vertical="top" wrapText="1" readingOrder="1"/>
    </xf>
    <xf numFmtId="166" fontId="21" fillId="0" borderId="6" xfId="0" applyNumberFormat="1" applyFont="1" applyBorder="1" applyAlignment="1">
      <alignment horizontal="left" vertical="top" wrapText="1" readingOrder="1"/>
    </xf>
    <xf numFmtId="166" fontId="21" fillId="2" borderId="6" xfId="0" applyNumberFormat="1" applyFont="1" applyFill="1" applyBorder="1" applyAlignment="1">
      <alignment horizontal="right" vertical="top" wrapText="1" readingOrder="1"/>
    </xf>
    <xf numFmtId="170" fontId="21" fillId="0" borderId="6" xfId="0" applyNumberFormat="1" applyFont="1" applyBorder="1" applyAlignment="1">
      <alignment horizontal="left" vertical="top" wrapText="1" readingOrder="1"/>
    </xf>
    <xf numFmtId="166" fontId="24" fillId="6" borderId="6" xfId="0" applyNumberFormat="1" applyFont="1" applyFill="1" applyBorder="1" applyAlignment="1">
      <alignment vertical="top" wrapText="1" readingOrder="1"/>
    </xf>
    <xf numFmtId="166" fontId="24" fillId="2" borderId="6" xfId="0" applyNumberFormat="1" applyFont="1" applyFill="1" applyBorder="1" applyAlignment="1">
      <alignment vertical="top" wrapText="1" readingOrder="1"/>
    </xf>
    <xf numFmtId="166" fontId="24" fillId="2" borderId="3" xfId="0" applyNumberFormat="1" applyFont="1" applyFill="1" applyBorder="1" applyAlignment="1">
      <alignment vertical="top" wrapText="1" readingOrder="1"/>
    </xf>
    <xf numFmtId="166" fontId="28" fillId="7" borderId="6" xfId="0" applyNumberFormat="1" applyFont="1" applyFill="1" applyBorder="1" applyAlignment="1">
      <alignment horizontal="right" vertical="top" wrapText="1" readingOrder="1"/>
    </xf>
    <xf numFmtId="166" fontId="28" fillId="7" borderId="6" xfId="0" applyNumberFormat="1" applyFont="1" applyFill="1" applyBorder="1" applyAlignment="1">
      <alignment vertical="top" wrapText="1" readingOrder="1"/>
    </xf>
    <xf numFmtId="166" fontId="24" fillId="7" borderId="6" xfId="0" applyNumberFormat="1" applyFont="1" applyFill="1" applyBorder="1" applyAlignment="1">
      <alignment horizontal="left" vertical="top" wrapText="1" readingOrder="1"/>
    </xf>
    <xf numFmtId="169" fontId="0" fillId="3" borderId="6" xfId="0" applyNumberFormat="1" applyFill="1" applyBorder="1" applyAlignment="1" applyProtection="1">
      <alignment horizontal="center"/>
      <protection hidden="1"/>
    </xf>
    <xf numFmtId="0" fontId="0" fillId="3" borderId="13" xfId="0" applyFill="1" applyBorder="1" applyProtection="1"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169" fontId="21" fillId="3" borderId="6" xfId="0" applyNumberFormat="1" applyFont="1" applyFill="1" applyBorder="1" applyAlignment="1" applyProtection="1">
      <alignment horizontal="center"/>
    </xf>
    <xf numFmtId="169" fontId="21" fillId="4" borderId="6" xfId="0" applyNumberFormat="1" applyFont="1" applyFill="1" applyBorder="1" applyAlignment="1" applyProtection="1">
      <alignment horizontal="center" vertical="center"/>
      <protection hidden="1"/>
    </xf>
    <xf numFmtId="169" fontId="27" fillId="3" borderId="0" xfId="0" applyNumberFormat="1" applyFont="1" applyFill="1" applyAlignment="1" applyProtection="1">
      <alignment horizontal="center"/>
      <protection hidden="1"/>
    </xf>
    <xf numFmtId="169" fontId="21" fillId="0" borderId="0" xfId="0" applyNumberFormat="1" applyFont="1" applyAlignment="1" applyProtection="1">
      <alignment horizontal="center" vertical="center"/>
      <protection hidden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7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hidden="1"/>
    </xf>
    <xf numFmtId="0" fontId="18" fillId="4" borderId="7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 readingOrder="1"/>
      <protection hidden="1"/>
    </xf>
    <xf numFmtId="0" fontId="19" fillId="4" borderId="7" xfId="0" applyFont="1" applyFill="1" applyBorder="1" applyAlignment="1" applyProtection="1">
      <alignment horizontal="center" vertical="center" readingOrder="1"/>
      <protection hidden="1"/>
    </xf>
    <xf numFmtId="0" fontId="19" fillId="4" borderId="2" xfId="0" applyFont="1" applyFill="1" applyBorder="1" applyAlignment="1" applyProtection="1">
      <alignment horizontal="center" vertical="center" readingOrder="1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4" borderId="7" xfId="0" applyFont="1" applyFill="1" applyBorder="1" applyAlignment="1" applyProtection="1">
      <alignment horizontal="center" vertical="center"/>
      <protection hidden="1"/>
    </xf>
    <xf numFmtId="0" fontId="19" fillId="4" borderId="2" xfId="0" applyFont="1" applyFill="1" applyBorder="1" applyAlignment="1" applyProtection="1">
      <alignment horizontal="center" vertical="center"/>
      <protection hidden="1"/>
    </xf>
    <xf numFmtId="0" fontId="22" fillId="4" borderId="1" xfId="0" applyFont="1" applyFill="1" applyBorder="1" applyAlignment="1" applyProtection="1">
      <alignment horizontal="center" vertical="center"/>
      <protection hidden="1"/>
    </xf>
    <xf numFmtId="0" fontId="22" fillId="4" borderId="7" xfId="0" applyFont="1" applyFill="1" applyBorder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left"/>
      <protection hidden="1"/>
    </xf>
    <xf numFmtId="0" fontId="1" fillId="4" borderId="7" xfId="0" applyFont="1" applyFill="1" applyBorder="1" applyAlignment="1" applyProtection="1">
      <alignment horizontal="left"/>
      <protection hidden="1"/>
    </xf>
    <xf numFmtId="0" fontId="1" fillId="4" borderId="2" xfId="0" applyFont="1" applyFill="1" applyBorder="1" applyAlignment="1" applyProtection="1">
      <alignment horizontal="left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24" fillId="0" borderId="3" xfId="0" applyFont="1" applyBorder="1" applyAlignment="1">
      <alignment horizontal="left" vertical="top" wrapText="1" readingOrder="1"/>
    </xf>
    <xf numFmtId="0" fontId="24" fillId="0" borderId="4" xfId="0" applyFont="1" applyBorder="1" applyAlignment="1">
      <alignment horizontal="left" vertical="top" wrapText="1" readingOrder="1"/>
    </xf>
    <xf numFmtId="0" fontId="24" fillId="0" borderId="5" xfId="0" applyFont="1" applyBorder="1" applyAlignment="1">
      <alignment horizontal="left" vertical="top" wrapText="1" readingOrder="1"/>
    </xf>
    <xf numFmtId="166" fontId="24" fillId="0" borderId="3" xfId="0" applyNumberFormat="1" applyFont="1" applyBorder="1" applyAlignment="1">
      <alignment horizontal="left" vertical="top" wrapText="1" readingOrder="1"/>
    </xf>
    <xf numFmtId="166" fontId="24" fillId="0" borderId="4" xfId="0" applyNumberFormat="1" applyFont="1" applyBorder="1" applyAlignment="1">
      <alignment horizontal="left" vertical="top" wrapText="1" readingOrder="1"/>
    </xf>
    <xf numFmtId="166" fontId="24" fillId="0" borderId="5" xfId="0" applyNumberFormat="1" applyFont="1" applyBorder="1" applyAlignment="1">
      <alignment horizontal="left" vertical="top" wrapText="1" readingOrder="1"/>
    </xf>
    <xf numFmtId="0" fontId="29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24" fillId="2" borderId="11" xfId="0" applyFont="1" applyFill="1" applyBorder="1" applyAlignment="1">
      <alignment horizontal="center" vertical="top" wrapText="1" readingOrder="1"/>
    </xf>
    <xf numFmtId="0" fontId="24" fillId="2" borderId="12" xfId="0" applyFont="1" applyFill="1" applyBorder="1" applyAlignment="1">
      <alignment horizontal="center" vertical="top" wrapText="1" readingOrder="1"/>
    </xf>
    <xf numFmtId="0" fontId="17" fillId="3" borderId="0" xfId="0" applyFont="1" applyFill="1" applyAlignment="1" applyProtection="1">
      <alignment horizontal="lef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4" fillId="3" borderId="2" xfId="0" applyFont="1" applyFill="1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16" fillId="3" borderId="1" xfId="0" applyFont="1" applyFill="1" applyBorder="1" applyAlignment="1" applyProtection="1">
      <alignment horizontal="left"/>
      <protection hidden="1"/>
    </xf>
    <xf numFmtId="0" fontId="16" fillId="3" borderId="7" xfId="0" applyFont="1" applyFill="1" applyBorder="1" applyAlignment="1" applyProtection="1">
      <alignment horizontal="left"/>
      <protection hidden="1"/>
    </xf>
    <xf numFmtId="0" fontId="16" fillId="3" borderId="2" xfId="0" applyFont="1" applyFill="1" applyBorder="1" applyAlignment="1" applyProtection="1">
      <alignment horizontal="left"/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7" xfId="0" applyFont="1" applyFill="1" applyBorder="1" applyAlignment="1" applyProtection="1">
      <alignment horizontal="center"/>
      <protection hidden="1"/>
    </xf>
    <xf numFmtId="0" fontId="16" fillId="3" borderId="2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left" readingOrder="1"/>
      <protection hidden="1"/>
    </xf>
    <xf numFmtId="0" fontId="4" fillId="3" borderId="7" xfId="0" applyFont="1" applyFill="1" applyBorder="1" applyAlignment="1" applyProtection="1">
      <alignment horizontal="left" readingOrder="1"/>
      <protection hidden="1"/>
    </xf>
    <xf numFmtId="0" fontId="4" fillId="3" borderId="2" xfId="0" applyFont="1" applyFill="1" applyBorder="1" applyAlignment="1" applyProtection="1">
      <alignment horizontal="left" readingOrder="1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/>
      <protection hidden="1"/>
    </xf>
    <xf numFmtId="0" fontId="15" fillId="3" borderId="13" xfId="0" applyFont="1" applyFill="1" applyBorder="1" applyAlignment="1" applyProtection="1">
      <alignment horizontal="center"/>
      <protection hidden="1"/>
    </xf>
    <xf numFmtId="0" fontId="15" fillId="3" borderId="9" xfId="0" applyFont="1" applyFill="1" applyBorder="1" applyAlignment="1" applyProtection="1">
      <alignment horizontal="left" readingOrder="1"/>
      <protection hidden="1"/>
    </xf>
    <xf numFmtId="0" fontId="15" fillId="3" borderId="13" xfId="0" applyFont="1" applyFill="1" applyBorder="1" applyAlignment="1" applyProtection="1">
      <alignment horizontal="left" readingOrder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AppData/Roaming/Microsoft/Excel/&#1583;&#1585;&#1575;&#1587;&#1577;%20&#1575;&#1604;&#1580;&#1583;&#1608;&#1609;%20%20(1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لخص المشروع "/>
      <sheetName val="الايرادات "/>
      <sheetName val="تكاليف المواد الخام "/>
      <sheetName val="تكالييف الرواتب "/>
      <sheetName val="تكاليف الايجارات "/>
      <sheetName val="المصاريف الادارية"/>
      <sheetName val=" المرافق والطاقة والصيانة "/>
      <sheetName val="خلاصة التكاليف التشغيلة"/>
      <sheetName val="الاصول المتداولة "/>
      <sheetName val="المباني والتجهيزات "/>
      <sheetName val="الالات والمعدات "/>
      <sheetName val="الاثاث المكتبي "/>
      <sheetName val="خلاصة الاصول الثابته "/>
      <sheetName val="مصروفات تاسيس "/>
      <sheetName val="رأس المال المستثمر "/>
      <sheetName val="الخصوم وحقوق الملكية "/>
      <sheetName val="قائمة الدخل السنوية "/>
      <sheetName val="ميزانية افتتاحية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>
            <v>388332</v>
          </cell>
        </row>
      </sheetData>
      <sheetData sheetId="9"/>
      <sheetData sheetId="10"/>
      <sheetData sheetId="11"/>
      <sheetData sheetId="12">
        <row r="26">
          <cell r="E26">
            <v>1500100</v>
          </cell>
        </row>
      </sheetData>
      <sheetData sheetId="13">
        <row r="12">
          <cell r="G12">
            <v>200000</v>
          </cell>
        </row>
      </sheetData>
      <sheetData sheetId="14">
        <row r="12">
          <cell r="G12">
            <v>2088432</v>
          </cell>
        </row>
      </sheetData>
      <sheetData sheetId="15"/>
      <sheetData sheetId="16">
        <row r="19">
          <cell r="N19">
            <v>354990.00000000047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2"/>
  <sheetViews>
    <sheetView showGridLines="0" tabSelected="1" workbookViewId="0">
      <selection activeCell="C12" sqref="C12"/>
    </sheetView>
  </sheetViews>
  <sheetFormatPr defaultRowHeight="14.5"/>
  <cols>
    <col min="3" max="3" width="34" bestFit="1" customWidth="1"/>
    <col min="5" max="5" width="17" bestFit="1" customWidth="1"/>
    <col min="8" max="8" width="19.08984375" customWidth="1"/>
    <col min="10" max="10" width="23.453125" bestFit="1" customWidth="1"/>
  </cols>
  <sheetData>
    <row r="1" spans="1:12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" thickBot="1">
      <c r="A2" s="1"/>
      <c r="B2" s="127" t="s">
        <v>0</v>
      </c>
      <c r="C2" s="128"/>
      <c r="D2" s="1"/>
      <c r="E2" s="129"/>
      <c r="F2" s="130"/>
      <c r="G2" s="130"/>
      <c r="H2" s="130"/>
      <c r="I2" s="131"/>
      <c r="J2" s="1"/>
      <c r="K2" s="1"/>
      <c r="L2" s="1"/>
    </row>
    <row r="3" spans="1:12" ht="1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" thickBot="1">
      <c r="A4" s="1"/>
      <c r="B4" s="127" t="s">
        <v>1</v>
      </c>
      <c r="C4" s="128"/>
      <c r="D4" s="1"/>
      <c r="E4" s="129"/>
      <c r="F4" s="130"/>
      <c r="G4" s="130"/>
      <c r="H4" s="130"/>
      <c r="I4" s="131"/>
      <c r="J4" s="1"/>
      <c r="K4" s="1"/>
      <c r="L4" s="1"/>
    </row>
    <row r="5" spans="1:12" ht="15" thickBo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ht="16" thickBot="1">
      <c r="A6" s="1"/>
      <c r="B6" s="127" t="s">
        <v>127</v>
      </c>
      <c r="C6" s="128"/>
      <c r="D6" s="1"/>
      <c r="E6" s="129">
        <v>7777</v>
      </c>
      <c r="F6" s="130"/>
      <c r="G6" s="130"/>
      <c r="H6" s="130"/>
      <c r="I6" s="131"/>
      <c r="J6" s="1"/>
      <c r="K6" s="1"/>
      <c r="L6" s="1"/>
    </row>
    <row r="7" spans="1:12" ht="15" thickBo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ht="16" thickBot="1">
      <c r="A8" s="1"/>
      <c r="B8" s="127" t="s">
        <v>2</v>
      </c>
      <c r="C8" s="128"/>
      <c r="D8" s="1"/>
      <c r="E8" s="129"/>
      <c r="F8" s="130"/>
      <c r="G8" s="130"/>
      <c r="H8" s="130"/>
      <c r="I8" s="131"/>
      <c r="J8" s="3"/>
      <c r="K8" s="3"/>
      <c r="L8" s="3"/>
    </row>
    <row r="9" spans="1:12" ht="15" thickBo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2" ht="16" thickBot="1">
      <c r="A10" s="1"/>
      <c r="B10" s="127" t="s">
        <v>3</v>
      </c>
      <c r="C10" s="128"/>
      <c r="D10" s="1"/>
      <c r="E10" s="3"/>
      <c r="F10" s="3"/>
      <c r="G10" s="4"/>
      <c r="H10" s="4"/>
      <c r="I10" s="4"/>
      <c r="J10" s="1"/>
      <c r="K10" s="1"/>
      <c r="L10" s="1"/>
    </row>
    <row r="11" spans="1:12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5" t="s">
        <v>88</v>
      </c>
      <c r="D12" s="1"/>
      <c r="E12" s="124"/>
      <c r="F12" s="125"/>
      <c r="G12" s="125"/>
      <c r="H12" s="125"/>
      <c r="I12" s="126"/>
      <c r="J12" s="1"/>
      <c r="K12" s="1"/>
      <c r="L12" s="1"/>
    </row>
    <row r="13" spans="1:12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5" t="s">
        <v>87</v>
      </c>
      <c r="D14" s="1"/>
      <c r="E14" s="124"/>
      <c r="F14" s="125"/>
      <c r="G14" s="125"/>
      <c r="H14" s="125"/>
      <c r="I14" s="126"/>
      <c r="J14" s="1"/>
      <c r="K14" s="1"/>
      <c r="L14" s="1"/>
    </row>
    <row r="15" spans="1:12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5" t="s">
        <v>4</v>
      </c>
      <c r="D16" s="1"/>
      <c r="E16" s="124"/>
      <c r="F16" s="125"/>
      <c r="G16" s="125"/>
      <c r="H16" s="125"/>
      <c r="I16" s="126"/>
      <c r="J16" s="1"/>
      <c r="K16" s="1"/>
      <c r="L16" s="1"/>
    </row>
    <row r="17" spans="1:12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5" t="s">
        <v>5</v>
      </c>
      <c r="D18" s="1"/>
      <c r="E18" s="124"/>
      <c r="F18" s="125"/>
      <c r="G18" s="125"/>
      <c r="H18" s="125"/>
      <c r="I18" s="126"/>
      <c r="J18" s="1"/>
      <c r="K18" s="1"/>
      <c r="L18" s="1"/>
    </row>
    <row r="19" spans="1:12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5" t="s">
        <v>128</v>
      </c>
      <c r="D20" s="1"/>
      <c r="E20" s="124"/>
      <c r="F20" s="125"/>
      <c r="G20" s="125"/>
      <c r="H20" s="125"/>
      <c r="I20" s="126"/>
      <c r="J20" s="1"/>
      <c r="K20" s="1"/>
      <c r="L20" s="1"/>
    </row>
    <row r="21" spans="1:12" ht="15" thickBot="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</row>
    <row r="22" spans="1:12" ht="16" thickBot="1">
      <c r="A22" s="1"/>
      <c r="B22" s="127" t="s">
        <v>6</v>
      </c>
      <c r="C22" s="128"/>
      <c r="D22" s="1"/>
      <c r="E22" s="124"/>
      <c r="F22" s="125"/>
      <c r="G22" s="125"/>
      <c r="H22" s="125"/>
      <c r="I22" s="126"/>
      <c r="J22" s="1"/>
      <c r="K22" s="1"/>
      <c r="L22" s="1"/>
    </row>
    <row r="23" spans="1:12" ht="15" thickBo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ht="16" thickBot="1">
      <c r="A24" s="1"/>
      <c r="B24" s="127" t="s">
        <v>7</v>
      </c>
      <c r="C24" s="128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22" t="s">
        <v>8</v>
      </c>
      <c r="C26" s="123"/>
      <c r="D26" s="1"/>
      <c r="E26" s="68">
        <f>'[1]رأس المال المستثمر '!G12</f>
        <v>2088432</v>
      </c>
      <c r="F26" s="1"/>
      <c r="G26" s="122" t="s">
        <v>9</v>
      </c>
      <c r="H26" s="123"/>
      <c r="I26" s="1"/>
      <c r="J26" s="68">
        <f>'[1]خلاصة الاصول الثابته '!E26</f>
        <v>1500100</v>
      </c>
      <c r="K26" s="1"/>
      <c r="L26" s="1"/>
    </row>
    <row r="27" spans="1:12">
      <c r="A27" s="1"/>
      <c r="B27" s="1"/>
      <c r="C27" s="2"/>
      <c r="D27" s="1"/>
      <c r="E27" s="69"/>
      <c r="F27" s="1"/>
      <c r="G27" s="1"/>
      <c r="H27" s="1"/>
      <c r="I27" s="1"/>
      <c r="J27" s="1"/>
      <c r="K27" s="1"/>
      <c r="L27" s="1"/>
    </row>
    <row r="28" spans="1:12">
      <c r="A28" s="1"/>
      <c r="B28" s="122" t="s">
        <v>10</v>
      </c>
      <c r="C28" s="123"/>
      <c r="D28" s="1"/>
      <c r="E28" s="68">
        <f>'[1]الاصول المتداولة '!G14</f>
        <v>388332</v>
      </c>
      <c r="F28" s="1"/>
      <c r="G28" s="122" t="s">
        <v>11</v>
      </c>
      <c r="H28" s="123"/>
      <c r="I28" s="1"/>
      <c r="J28" s="68">
        <f>'[1]مصروفات تاسيس '!G12</f>
        <v>200000</v>
      </c>
      <c r="K28" s="1"/>
      <c r="L28" s="1"/>
    </row>
    <row r="29" spans="1:12">
      <c r="A29" s="1"/>
      <c r="B29" s="1"/>
      <c r="C29" s="2"/>
      <c r="D29" s="1"/>
      <c r="E29" s="69"/>
      <c r="F29" s="1"/>
      <c r="G29" s="1"/>
      <c r="H29" s="1"/>
      <c r="I29" s="1"/>
      <c r="J29" s="1"/>
      <c r="K29" s="1"/>
      <c r="L29" s="1"/>
    </row>
    <row r="30" spans="1:12">
      <c r="A30" s="1"/>
      <c r="B30" s="122" t="s">
        <v>12</v>
      </c>
      <c r="C30" s="123"/>
      <c r="D30" s="1"/>
      <c r="E30" s="68">
        <f>'[1]قائمة الدخل السنوية '!N19</f>
        <v>354990.00000000047</v>
      </c>
      <c r="F30" s="1"/>
      <c r="G30" s="122" t="s">
        <v>13</v>
      </c>
      <c r="H30" s="123"/>
      <c r="I30" s="1"/>
      <c r="J30" s="6">
        <f>'[1]قائمة الدخل السنوية '!N19/'[1]رأس المال المستثمر '!G12</f>
        <v>0.16997919970580821</v>
      </c>
      <c r="K30" s="7"/>
      <c r="L30" s="7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7" t="s">
        <v>14</v>
      </c>
      <c r="K32" s="1"/>
      <c r="L32" s="1"/>
    </row>
  </sheetData>
  <mergeCells count="23">
    <mergeCell ref="E16:I16"/>
    <mergeCell ref="B2:C2"/>
    <mergeCell ref="E2:I2"/>
    <mergeCell ref="B4:C4"/>
    <mergeCell ref="E4:I4"/>
    <mergeCell ref="B6:C6"/>
    <mergeCell ref="E6:I6"/>
    <mergeCell ref="B8:C8"/>
    <mergeCell ref="E8:I8"/>
    <mergeCell ref="B10:C10"/>
    <mergeCell ref="E12:I12"/>
    <mergeCell ref="E14:I14"/>
    <mergeCell ref="B28:C28"/>
    <mergeCell ref="G28:H28"/>
    <mergeCell ref="B30:C30"/>
    <mergeCell ref="G30:H30"/>
    <mergeCell ref="E18:I18"/>
    <mergeCell ref="E20:I20"/>
    <mergeCell ref="B22:C22"/>
    <mergeCell ref="E22:I22"/>
    <mergeCell ref="B24:C24"/>
    <mergeCell ref="B26:C26"/>
    <mergeCell ref="G26:H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32"/>
  <sheetViews>
    <sheetView showGridLines="0" topLeftCell="A4" workbookViewId="0">
      <selection activeCell="M24" sqref="M24"/>
    </sheetView>
  </sheetViews>
  <sheetFormatPr defaultRowHeight="14.5"/>
  <cols>
    <col min="2" max="2" width="14.453125" customWidth="1"/>
    <col min="4" max="4" width="12.90625" customWidth="1"/>
    <col min="6" max="6" width="15.90625" bestFit="1" customWidth="1"/>
    <col min="8" max="8" width="19.08984375" bestFit="1" customWidth="1"/>
    <col min="10" max="10" width="19.08984375" customWidth="1"/>
    <col min="12" max="12" width="33.36328125" customWidth="1"/>
    <col min="13" max="13" width="17.90625" customWidth="1"/>
  </cols>
  <sheetData>
    <row r="1" spans="1:13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3.5" thickBot="1">
      <c r="A2" s="166" t="s">
        <v>102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M2" s="39"/>
    </row>
    <row r="3" spans="1:13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  <c r="L3" s="15"/>
      <c r="M3" s="15"/>
    </row>
    <row r="4" spans="1:13" ht="16" thickBot="1">
      <c r="A4" s="152" t="s">
        <v>103</v>
      </c>
      <c r="B4" s="153"/>
      <c r="C4" s="42"/>
      <c r="D4" s="43" t="s">
        <v>42</v>
      </c>
      <c r="E4" s="13"/>
      <c r="F4" s="43" t="s">
        <v>43</v>
      </c>
      <c r="G4" s="13"/>
      <c r="H4" s="14" t="s">
        <v>104</v>
      </c>
      <c r="I4" s="15"/>
      <c r="J4" s="14" t="s">
        <v>44</v>
      </c>
      <c r="K4" s="15"/>
      <c r="L4" s="81" t="s">
        <v>45</v>
      </c>
      <c r="M4" s="15"/>
    </row>
    <row r="5" spans="1:13" ht="15">
      <c r="A5" s="15"/>
      <c r="B5" s="42"/>
      <c r="C5" s="42"/>
      <c r="D5" s="13"/>
      <c r="E5" s="13"/>
      <c r="F5" s="13"/>
      <c r="G5" s="13"/>
      <c r="H5" s="53"/>
      <c r="I5" s="15"/>
      <c r="J5" s="15"/>
      <c r="K5" s="15"/>
      <c r="L5" s="15"/>
      <c r="M5" s="15"/>
    </row>
    <row r="6" spans="1:13" ht="15.5">
      <c r="A6" s="143"/>
      <c r="B6" s="144"/>
      <c r="C6" s="16"/>
      <c r="D6" s="17">
        <v>1</v>
      </c>
      <c r="E6" s="18"/>
      <c r="F6" s="83">
        <v>1000000</v>
      </c>
      <c r="G6" s="20"/>
      <c r="H6" s="82">
        <v>1000000</v>
      </c>
      <c r="I6" s="65"/>
      <c r="J6" s="54">
        <v>0.05</v>
      </c>
      <c r="K6" s="22"/>
      <c r="L6" s="82">
        <v>50000</v>
      </c>
      <c r="M6" s="15"/>
    </row>
    <row r="7" spans="1:13" ht="15.5">
      <c r="A7" s="1"/>
      <c r="B7" s="16"/>
      <c r="C7" s="16"/>
      <c r="D7" s="24"/>
      <c r="E7" s="18"/>
      <c r="F7" s="25"/>
      <c r="G7" s="20"/>
      <c r="H7" s="55"/>
      <c r="I7" s="22"/>
      <c r="J7" s="22"/>
      <c r="K7" s="22"/>
      <c r="L7" s="22"/>
      <c r="M7" s="15"/>
    </row>
    <row r="8" spans="1:13" ht="15.5">
      <c r="A8" s="136"/>
      <c r="B8" s="137"/>
      <c r="C8" s="27"/>
      <c r="D8" s="17"/>
      <c r="E8" s="18"/>
      <c r="F8" s="19"/>
      <c r="G8" s="20"/>
      <c r="H8" s="21" t="s">
        <v>20</v>
      </c>
      <c r="I8" s="22"/>
      <c r="J8" s="54">
        <v>0.05</v>
      </c>
      <c r="K8" s="22"/>
      <c r="L8" s="23" t="s">
        <v>20</v>
      </c>
      <c r="M8" s="15"/>
    </row>
    <row r="9" spans="1:13" ht="15.5">
      <c r="A9" s="1"/>
      <c r="B9" s="27"/>
      <c r="C9" s="27"/>
      <c r="D9" s="24"/>
      <c r="E9" s="18"/>
      <c r="F9" s="25"/>
      <c r="G9" s="20"/>
      <c r="H9" s="55"/>
      <c r="I9" s="22"/>
      <c r="J9" s="22"/>
      <c r="K9" s="22"/>
      <c r="L9" s="22"/>
      <c r="M9" s="15"/>
    </row>
    <row r="10" spans="1:13" ht="15.5">
      <c r="A10" s="136"/>
      <c r="B10" s="137"/>
      <c r="C10" s="27"/>
      <c r="D10" s="17"/>
      <c r="E10" s="18"/>
      <c r="F10" s="19"/>
      <c r="G10" s="20"/>
      <c r="H10" s="21" t="s">
        <v>20</v>
      </c>
      <c r="I10" s="22"/>
      <c r="J10" s="54">
        <v>0.05</v>
      </c>
      <c r="K10" s="22"/>
      <c r="L10" s="23" t="s">
        <v>20</v>
      </c>
      <c r="M10" s="15"/>
    </row>
    <row r="11" spans="1:13" ht="15.5">
      <c r="A11" s="1"/>
      <c r="B11" s="27"/>
      <c r="C11" s="27"/>
      <c r="D11" s="24"/>
      <c r="E11" s="18"/>
      <c r="F11" s="25"/>
      <c r="G11" s="20"/>
      <c r="H11" s="55" t="s">
        <v>20</v>
      </c>
      <c r="I11" s="22"/>
      <c r="J11" s="22"/>
      <c r="K11" s="22"/>
      <c r="L11" s="22"/>
      <c r="M11" s="15"/>
    </row>
    <row r="12" spans="1:13" ht="15.5">
      <c r="A12" s="136"/>
      <c r="B12" s="137"/>
      <c r="C12" s="27"/>
      <c r="D12" s="17"/>
      <c r="E12" s="18"/>
      <c r="F12" s="28"/>
      <c r="G12" s="20"/>
      <c r="H12" s="21" t="s">
        <v>20</v>
      </c>
      <c r="I12" s="22"/>
      <c r="J12" s="54">
        <v>0.05</v>
      </c>
      <c r="K12" s="22"/>
      <c r="L12" s="23" t="s">
        <v>20</v>
      </c>
      <c r="M12" s="15"/>
    </row>
    <row r="13" spans="1:13" ht="15.5">
      <c r="A13" s="1"/>
      <c r="B13" s="27"/>
      <c r="C13" s="27"/>
      <c r="D13" s="24"/>
      <c r="E13" s="18"/>
      <c r="F13" s="25"/>
      <c r="G13" s="20"/>
      <c r="H13" s="55" t="s">
        <v>20</v>
      </c>
      <c r="I13" s="22"/>
      <c r="J13" s="22"/>
      <c r="K13" s="22"/>
      <c r="L13" s="22"/>
      <c r="M13" s="15"/>
    </row>
    <row r="14" spans="1:13" ht="15.5">
      <c r="A14" s="136"/>
      <c r="B14" s="137"/>
      <c r="C14" s="27"/>
      <c r="D14" s="17"/>
      <c r="E14" s="18"/>
      <c r="F14" s="28"/>
      <c r="G14" s="20"/>
      <c r="H14" s="21" t="s">
        <v>20</v>
      </c>
      <c r="I14" s="22"/>
      <c r="J14" s="54">
        <v>0.05</v>
      </c>
      <c r="K14" s="22"/>
      <c r="L14" s="23" t="s">
        <v>20</v>
      </c>
      <c r="M14" s="15"/>
    </row>
    <row r="15" spans="1:13" ht="15.5">
      <c r="A15" s="1"/>
      <c r="B15" s="29"/>
      <c r="C15" s="29"/>
      <c r="D15" s="30"/>
      <c r="E15" s="31"/>
      <c r="F15" s="30"/>
      <c r="G15" s="20"/>
      <c r="H15" s="55"/>
      <c r="I15" s="22"/>
      <c r="J15" s="22"/>
      <c r="K15" s="22"/>
      <c r="L15" s="22"/>
      <c r="M15" s="15"/>
    </row>
    <row r="16" spans="1:13" ht="15.5">
      <c r="A16" s="136"/>
      <c r="B16" s="137"/>
      <c r="C16" s="27"/>
      <c r="D16" s="17"/>
      <c r="E16" s="18"/>
      <c r="F16" s="28"/>
      <c r="G16" s="20"/>
      <c r="H16" s="21" t="s">
        <v>20</v>
      </c>
      <c r="I16" s="22"/>
      <c r="J16" s="54">
        <v>0.05</v>
      </c>
      <c r="K16" s="22"/>
      <c r="L16" s="23" t="s">
        <v>20</v>
      </c>
      <c r="M16" s="15"/>
    </row>
    <row r="17" spans="1:13">
      <c r="A17" s="1"/>
      <c r="B17" s="1"/>
      <c r="C17" s="1"/>
      <c r="D17" s="33"/>
      <c r="E17" s="34"/>
      <c r="F17" s="33"/>
      <c r="G17" s="20"/>
      <c r="H17" s="55"/>
      <c r="I17" s="22"/>
      <c r="J17" s="22"/>
      <c r="K17" s="22"/>
      <c r="L17" s="22"/>
      <c r="M17" s="15"/>
    </row>
    <row r="18" spans="1:13" ht="15.5">
      <c r="A18" s="136"/>
      <c r="B18" s="137"/>
      <c r="C18" s="1"/>
      <c r="D18" s="35"/>
      <c r="E18" s="34"/>
      <c r="F18" s="36"/>
      <c r="G18" s="20"/>
      <c r="H18" s="21" t="s">
        <v>20</v>
      </c>
      <c r="I18" s="22"/>
      <c r="J18" s="54">
        <v>0.05</v>
      </c>
      <c r="K18" s="22"/>
      <c r="L18" s="23" t="s">
        <v>20</v>
      </c>
      <c r="M18" s="15"/>
    </row>
    <row r="19" spans="1:13">
      <c r="A19" s="1"/>
      <c r="B19" s="1"/>
      <c r="C19" s="1"/>
      <c r="D19" s="33"/>
      <c r="E19" s="34"/>
      <c r="F19" s="37"/>
      <c r="G19" s="20"/>
      <c r="H19" s="55"/>
      <c r="I19" s="22"/>
      <c r="J19" s="22"/>
      <c r="K19" s="22"/>
      <c r="L19" s="22"/>
      <c r="M19" s="15"/>
    </row>
    <row r="20" spans="1:13" ht="15.5">
      <c r="A20" s="136"/>
      <c r="B20" s="137"/>
      <c r="C20" s="1"/>
      <c r="D20" s="35"/>
      <c r="E20" s="34"/>
      <c r="F20" s="36"/>
      <c r="G20" s="20"/>
      <c r="H20" s="21" t="s">
        <v>20</v>
      </c>
      <c r="I20" s="22"/>
      <c r="J20" s="54">
        <v>0.05</v>
      </c>
      <c r="K20" s="22"/>
      <c r="L20" s="23" t="s">
        <v>20</v>
      </c>
      <c r="M20" s="15"/>
    </row>
    <row r="21" spans="1:13">
      <c r="A21" s="1"/>
      <c r="B21" s="1"/>
      <c r="C21" s="1"/>
      <c r="D21" s="33"/>
      <c r="E21" s="34"/>
      <c r="F21" s="38"/>
      <c r="G21" s="20"/>
      <c r="H21" s="55"/>
      <c r="I21" s="22"/>
      <c r="J21" s="22"/>
      <c r="K21" s="22"/>
      <c r="L21" s="22"/>
      <c r="M21" s="15"/>
    </row>
    <row r="22" spans="1:13" ht="15.5">
      <c r="A22" s="136"/>
      <c r="B22" s="137"/>
      <c r="C22" s="1"/>
      <c r="D22" s="35"/>
      <c r="E22" s="34"/>
      <c r="F22" s="36"/>
      <c r="G22" s="20"/>
      <c r="H22" s="21" t="s">
        <v>20</v>
      </c>
      <c r="I22" s="22"/>
      <c r="J22" s="54">
        <v>0.05</v>
      </c>
      <c r="K22" s="22"/>
      <c r="L22" s="23" t="s">
        <v>20</v>
      </c>
      <c r="M22" s="15"/>
    </row>
    <row r="23" spans="1:13">
      <c r="A23" s="1"/>
      <c r="B23" s="1"/>
      <c r="C23" s="1"/>
      <c r="D23" s="33"/>
      <c r="E23" s="34"/>
      <c r="F23" s="33"/>
      <c r="G23" s="20"/>
      <c r="H23" s="55"/>
      <c r="I23" s="22"/>
      <c r="J23" s="22"/>
      <c r="K23" s="22"/>
      <c r="L23" s="22"/>
      <c r="M23" s="15"/>
    </row>
    <row r="24" spans="1:13" ht="15.5">
      <c r="A24" s="136"/>
      <c r="B24" s="137"/>
      <c r="C24" s="1"/>
      <c r="D24" s="35"/>
      <c r="E24" s="34"/>
      <c r="F24" s="36"/>
      <c r="G24" s="20"/>
      <c r="H24" s="21" t="s">
        <v>20</v>
      </c>
      <c r="I24" s="22"/>
      <c r="J24" s="54">
        <v>0.05</v>
      </c>
      <c r="K24" s="22"/>
      <c r="L24" s="23" t="s">
        <v>20</v>
      </c>
      <c r="M24" s="15"/>
    </row>
    <row r="25" spans="1:13" ht="15" thickBot="1">
      <c r="A25" s="15"/>
      <c r="B25" s="15"/>
      <c r="C25" s="15"/>
      <c r="D25" s="22"/>
      <c r="E25" s="22"/>
      <c r="F25" s="44"/>
      <c r="G25" s="22"/>
      <c r="H25" s="22"/>
      <c r="I25" s="22"/>
      <c r="J25" s="22"/>
      <c r="K25" s="22"/>
      <c r="L25" s="22"/>
      <c r="M25" s="15"/>
    </row>
    <row r="26" spans="1:13" ht="16" thickBot="1">
      <c r="A26" s="145" t="s">
        <v>21</v>
      </c>
      <c r="B26" s="146"/>
      <c r="C26" s="146"/>
      <c r="D26" s="146"/>
      <c r="E26" s="146"/>
      <c r="F26" s="147"/>
      <c r="G26" s="22"/>
      <c r="H26" s="82">
        <f>SUM(H6:H24)</f>
        <v>1000000</v>
      </c>
      <c r="I26" s="22"/>
      <c r="J26" s="56">
        <v>0.05</v>
      </c>
      <c r="K26" s="22"/>
      <c r="L26" s="82">
        <f>SUM(L6:L24)</f>
        <v>50000</v>
      </c>
      <c r="M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48" t="s">
        <v>14</v>
      </c>
      <c r="L32" s="148"/>
      <c r="M32" s="148"/>
    </row>
  </sheetData>
  <mergeCells count="14">
    <mergeCell ref="A12:B12"/>
    <mergeCell ref="A2:L2"/>
    <mergeCell ref="A4:B4"/>
    <mergeCell ref="A6:B6"/>
    <mergeCell ref="A8:B8"/>
    <mergeCell ref="A10:B10"/>
    <mergeCell ref="A26:F26"/>
    <mergeCell ref="K32:M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2"/>
  <sheetViews>
    <sheetView showGridLines="0" workbookViewId="0">
      <selection activeCell="H26" sqref="H26:L26"/>
    </sheetView>
  </sheetViews>
  <sheetFormatPr defaultRowHeight="14.5"/>
  <cols>
    <col min="4" max="4" width="14.08984375" customWidth="1"/>
    <col min="6" max="6" width="14" customWidth="1"/>
    <col min="8" max="8" width="14" customWidth="1"/>
    <col min="10" max="10" width="18.453125" customWidth="1"/>
    <col min="12" max="12" width="29.453125" bestFit="1" customWidth="1"/>
  </cols>
  <sheetData>
    <row r="1" spans="1:13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3.5" thickBot="1">
      <c r="A2" s="166" t="s">
        <v>105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M2" s="39"/>
    </row>
    <row r="3" spans="1:13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  <c r="L3" s="15"/>
      <c r="M3" s="15"/>
    </row>
    <row r="4" spans="1:13" ht="16" thickBot="1">
      <c r="A4" s="152" t="s">
        <v>103</v>
      </c>
      <c r="B4" s="153"/>
      <c r="C4" s="42"/>
      <c r="D4" s="43" t="s">
        <v>42</v>
      </c>
      <c r="E4" s="13"/>
      <c r="F4" s="43" t="s">
        <v>43</v>
      </c>
      <c r="G4" s="13"/>
      <c r="H4" s="14" t="s">
        <v>106</v>
      </c>
      <c r="I4" s="15"/>
      <c r="J4" s="14" t="s">
        <v>44</v>
      </c>
      <c r="K4" s="15"/>
      <c r="L4" s="72" t="s">
        <v>45</v>
      </c>
      <c r="M4" s="15"/>
    </row>
    <row r="5" spans="1:13" ht="15">
      <c r="A5" s="15"/>
      <c r="B5" s="42"/>
      <c r="C5" s="42"/>
      <c r="D5" s="13"/>
      <c r="E5" s="13"/>
      <c r="F5" s="13"/>
      <c r="G5" s="13"/>
      <c r="H5" s="53"/>
      <c r="J5" s="15"/>
      <c r="L5" s="15"/>
      <c r="M5" s="15"/>
    </row>
    <row r="6" spans="1:13" ht="15.5">
      <c r="A6" s="143"/>
      <c r="B6" s="144"/>
      <c r="C6" s="16"/>
      <c r="D6" s="17">
        <v>1</v>
      </c>
      <c r="E6" s="18"/>
      <c r="F6" s="83">
        <v>500000</v>
      </c>
      <c r="G6" s="20"/>
      <c r="H6" s="82">
        <v>500000</v>
      </c>
      <c r="J6" s="82">
        <v>0.1</v>
      </c>
      <c r="L6" s="82">
        <v>50000</v>
      </c>
      <c r="M6" s="15"/>
    </row>
    <row r="7" spans="1:13" ht="15.5">
      <c r="A7" s="1"/>
      <c r="B7" s="16"/>
      <c r="C7" s="16"/>
      <c r="D7" s="24"/>
      <c r="E7" s="18"/>
      <c r="F7" s="25"/>
      <c r="G7" s="20"/>
      <c r="M7" s="15"/>
    </row>
    <row r="8" spans="1:13" ht="15.5">
      <c r="A8" s="136"/>
      <c r="B8" s="137"/>
      <c r="C8" s="27"/>
      <c r="D8" s="17"/>
      <c r="E8" s="18"/>
      <c r="F8" s="83"/>
      <c r="G8" s="20"/>
      <c r="H8" s="82" t="s">
        <v>20</v>
      </c>
      <c r="J8" s="82">
        <v>0.1</v>
      </c>
      <c r="L8" s="82" t="s">
        <v>20</v>
      </c>
      <c r="M8" s="15"/>
    </row>
    <row r="9" spans="1:13" ht="15.5">
      <c r="A9" s="1"/>
      <c r="B9" s="27"/>
      <c r="C9" s="27"/>
      <c r="D9" s="24"/>
      <c r="E9" s="18"/>
      <c r="F9" s="25"/>
    </row>
    <row r="10" spans="1:13" ht="15.5">
      <c r="A10" s="136"/>
      <c r="B10" s="137"/>
      <c r="C10" s="27"/>
      <c r="D10" s="17"/>
      <c r="E10" s="18"/>
      <c r="F10" s="83"/>
      <c r="G10" s="20"/>
      <c r="H10" s="82" t="s">
        <v>20</v>
      </c>
      <c r="J10" s="82">
        <v>0.1</v>
      </c>
      <c r="L10" s="82" t="s">
        <v>20</v>
      </c>
      <c r="M10" s="15"/>
    </row>
    <row r="11" spans="1:13" ht="15.5">
      <c r="A11" s="1"/>
      <c r="B11" s="27"/>
      <c r="C11" s="27"/>
      <c r="D11" s="24"/>
      <c r="E11" s="18"/>
      <c r="F11" s="25"/>
      <c r="H11" t="s">
        <v>20</v>
      </c>
    </row>
    <row r="12" spans="1:13" ht="15.5">
      <c r="A12" s="136"/>
      <c r="B12" s="137"/>
      <c r="C12" s="27"/>
      <c r="D12" s="17"/>
      <c r="E12" s="18"/>
      <c r="F12" s="83"/>
      <c r="G12" s="20"/>
      <c r="H12" s="82" t="s">
        <v>20</v>
      </c>
      <c r="J12" s="82">
        <v>0.1</v>
      </c>
      <c r="L12" s="82" t="s">
        <v>20</v>
      </c>
      <c r="M12" s="15"/>
    </row>
    <row r="13" spans="1:13" ht="15.5">
      <c r="A13" s="1"/>
      <c r="B13" s="27"/>
      <c r="C13" s="27"/>
      <c r="D13" s="24"/>
      <c r="E13" s="18"/>
      <c r="F13" s="25"/>
      <c r="G13" s="15"/>
      <c r="H13" s="15" t="s">
        <v>20</v>
      </c>
      <c r="J13" s="15"/>
      <c r="L13" s="15"/>
      <c r="M13" s="15"/>
    </row>
    <row r="14" spans="1:13" ht="15.5">
      <c r="A14" s="136"/>
      <c r="B14" s="137"/>
      <c r="C14" s="27"/>
      <c r="D14" s="17"/>
      <c r="E14" s="18"/>
      <c r="F14" s="83"/>
      <c r="G14" s="20"/>
      <c r="H14" s="82" t="s">
        <v>20</v>
      </c>
      <c r="J14" s="82">
        <v>0.1</v>
      </c>
      <c r="L14" s="82" t="s">
        <v>20</v>
      </c>
      <c r="M14" s="15"/>
    </row>
    <row r="15" spans="1:13" ht="15.5">
      <c r="A15" s="1"/>
      <c r="B15" s="29"/>
      <c r="C15" s="29"/>
      <c r="D15" s="30"/>
      <c r="E15" s="31"/>
      <c r="F15" s="30"/>
      <c r="G15" s="15"/>
      <c r="H15" s="15"/>
      <c r="J15" s="15"/>
      <c r="L15" s="15"/>
      <c r="M15" s="15"/>
    </row>
    <row r="16" spans="1:13" ht="15.5">
      <c r="A16" s="136"/>
      <c r="B16" s="137"/>
      <c r="C16" s="27"/>
      <c r="D16" s="17"/>
      <c r="E16" s="18"/>
      <c r="F16" s="83"/>
      <c r="G16" s="20"/>
      <c r="H16" s="82" t="s">
        <v>20</v>
      </c>
      <c r="J16" s="82">
        <v>0.1</v>
      </c>
      <c r="L16" s="82" t="s">
        <v>20</v>
      </c>
      <c r="M16" s="15"/>
    </row>
    <row r="17" spans="1:13">
      <c r="A17" s="1"/>
      <c r="B17" s="1"/>
      <c r="C17" s="1"/>
      <c r="D17" s="33"/>
      <c r="E17" s="34"/>
      <c r="F17" s="33"/>
      <c r="G17" s="15"/>
      <c r="H17" s="15"/>
      <c r="J17" s="15"/>
      <c r="L17" s="15"/>
      <c r="M17" s="15"/>
    </row>
    <row r="18" spans="1:13" ht="15.5">
      <c r="A18" s="136"/>
      <c r="B18" s="137"/>
      <c r="C18" s="1"/>
      <c r="D18" s="35"/>
      <c r="E18" s="34"/>
      <c r="F18" s="83"/>
      <c r="G18" s="20"/>
      <c r="H18" s="82" t="s">
        <v>20</v>
      </c>
      <c r="J18" s="82">
        <v>0.1</v>
      </c>
      <c r="L18" s="82" t="s">
        <v>20</v>
      </c>
      <c r="M18" s="15"/>
    </row>
    <row r="19" spans="1:13">
      <c r="A19" s="1"/>
      <c r="B19" s="1"/>
      <c r="C19" s="1"/>
      <c r="D19" s="33"/>
      <c r="E19" s="34"/>
      <c r="F19" s="37"/>
      <c r="G19" s="15"/>
      <c r="H19" s="15"/>
      <c r="J19" s="15"/>
      <c r="L19" s="15"/>
      <c r="M19" s="15"/>
    </row>
    <row r="20" spans="1:13" ht="15.5">
      <c r="A20" s="136"/>
      <c r="B20" s="137"/>
      <c r="C20" s="1"/>
      <c r="D20" s="35"/>
      <c r="E20" s="34"/>
      <c r="F20" s="83"/>
      <c r="G20" s="20"/>
      <c r="H20" s="82" t="s">
        <v>20</v>
      </c>
      <c r="J20" s="82">
        <v>0.1</v>
      </c>
      <c r="L20" s="82" t="s">
        <v>20</v>
      </c>
      <c r="M20" s="15"/>
    </row>
    <row r="21" spans="1:13">
      <c r="A21" s="1"/>
      <c r="B21" s="1"/>
      <c r="C21" s="1"/>
      <c r="D21" s="33"/>
      <c r="E21" s="34"/>
      <c r="F21" s="38"/>
      <c r="G21" s="15"/>
      <c r="H21" s="15"/>
      <c r="J21" s="15"/>
      <c r="L21" s="15"/>
      <c r="M21" s="15"/>
    </row>
    <row r="22" spans="1:13" ht="15.5">
      <c r="A22" s="136"/>
      <c r="B22" s="137"/>
      <c r="C22" s="1"/>
      <c r="D22" s="35"/>
      <c r="E22" s="34"/>
      <c r="F22" s="83"/>
      <c r="G22" s="20"/>
      <c r="H22" s="82" t="s">
        <v>20</v>
      </c>
      <c r="J22" s="82">
        <v>0.1</v>
      </c>
      <c r="L22" s="82" t="s">
        <v>20</v>
      </c>
      <c r="M22" s="15"/>
    </row>
    <row r="23" spans="1:13">
      <c r="A23" s="1"/>
      <c r="B23" s="1"/>
      <c r="C23" s="1"/>
      <c r="D23" s="33"/>
      <c r="E23" s="34"/>
      <c r="F23" s="33"/>
      <c r="G23" s="15"/>
      <c r="H23" s="15"/>
      <c r="J23" s="15"/>
      <c r="L23" s="15"/>
      <c r="M23" s="15"/>
    </row>
    <row r="24" spans="1:13" ht="15.5">
      <c r="A24" s="136"/>
      <c r="B24" s="137"/>
      <c r="C24" s="1"/>
      <c r="D24" s="35"/>
      <c r="E24" s="34"/>
      <c r="F24" s="83"/>
      <c r="G24" s="20"/>
      <c r="H24" s="82" t="s">
        <v>20</v>
      </c>
      <c r="J24" s="82">
        <v>0.1</v>
      </c>
      <c r="L24" s="82" t="s">
        <v>20</v>
      </c>
      <c r="M24" s="15"/>
    </row>
    <row r="25" spans="1:13" ht="16" thickBot="1">
      <c r="A25" s="15"/>
      <c r="B25" s="47"/>
      <c r="C25" s="47"/>
      <c r="D25" s="26"/>
      <c r="E25" s="26"/>
      <c r="F25" s="48"/>
      <c r="G25" s="20"/>
      <c r="H25" s="55"/>
      <c r="J25" s="22"/>
      <c r="L25" s="22"/>
      <c r="M25" s="15"/>
    </row>
    <row r="26" spans="1:13" ht="16" thickBot="1">
      <c r="A26" s="145" t="s">
        <v>21</v>
      </c>
      <c r="B26" s="146"/>
      <c r="C26" s="146"/>
      <c r="D26" s="146"/>
      <c r="E26" s="146"/>
      <c r="F26" s="147"/>
      <c r="G26" s="22"/>
      <c r="H26" s="82">
        <f>SUM(H6:H24)</f>
        <v>500000</v>
      </c>
      <c r="I26" s="22"/>
      <c r="J26" s="56">
        <v>0.05</v>
      </c>
      <c r="K26" s="22"/>
      <c r="L26" s="82">
        <f>SUM(L6:L24)</f>
        <v>50000</v>
      </c>
      <c r="M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48" t="s">
        <v>14</v>
      </c>
      <c r="L32" s="148"/>
      <c r="M32" s="148"/>
    </row>
  </sheetData>
  <mergeCells count="14">
    <mergeCell ref="A12:B12"/>
    <mergeCell ref="A2:L2"/>
    <mergeCell ref="A4:B4"/>
    <mergeCell ref="A6:B6"/>
    <mergeCell ref="A8:B8"/>
    <mergeCell ref="A10:B10"/>
    <mergeCell ref="A26:F26"/>
    <mergeCell ref="K32:M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32"/>
  <sheetViews>
    <sheetView showGridLines="0" topLeftCell="A4" workbookViewId="0">
      <selection activeCell="N21" sqref="N21"/>
    </sheetView>
  </sheetViews>
  <sheetFormatPr defaultRowHeight="14.5"/>
  <cols>
    <col min="2" max="2" width="15.453125" customWidth="1"/>
    <col min="4" max="4" width="13.36328125" customWidth="1"/>
    <col min="6" max="6" width="14" customWidth="1"/>
    <col min="8" max="8" width="14.36328125" customWidth="1"/>
    <col min="10" max="10" width="22.36328125" customWidth="1"/>
    <col min="12" max="12" width="29.453125" bestFit="1" customWidth="1"/>
  </cols>
  <sheetData>
    <row r="1" spans="1:13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3.5" thickBot="1">
      <c r="A2" s="166" t="s">
        <v>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M2" s="39"/>
    </row>
    <row r="3" spans="1:13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  <c r="L3" s="15"/>
      <c r="M3" s="15"/>
    </row>
    <row r="4" spans="1:13" ht="16" thickBot="1">
      <c r="A4" s="152" t="s">
        <v>103</v>
      </c>
      <c r="B4" s="153"/>
      <c r="C4" s="42"/>
      <c r="D4" s="43" t="s">
        <v>42</v>
      </c>
      <c r="E4" s="13"/>
      <c r="F4" s="43" t="s">
        <v>43</v>
      </c>
      <c r="G4" s="13"/>
      <c r="H4" s="14" t="s">
        <v>104</v>
      </c>
      <c r="I4" s="15"/>
      <c r="J4" s="14" t="s">
        <v>44</v>
      </c>
      <c r="K4" s="15"/>
      <c r="L4" s="72" t="s">
        <v>45</v>
      </c>
      <c r="M4" s="15"/>
    </row>
    <row r="5" spans="1:13" ht="15">
      <c r="A5" s="15"/>
      <c r="B5" s="42"/>
      <c r="C5" s="42"/>
      <c r="D5" s="13"/>
      <c r="E5" s="13"/>
      <c r="F5" s="13"/>
      <c r="G5" s="13"/>
      <c r="H5" s="53"/>
      <c r="I5" s="15"/>
      <c r="J5" s="15"/>
      <c r="K5" s="15"/>
      <c r="L5" s="15"/>
      <c r="M5" s="15"/>
    </row>
    <row r="6" spans="1:13" ht="15.5">
      <c r="A6" s="143"/>
      <c r="B6" s="144"/>
      <c r="C6" s="16"/>
      <c r="D6" s="17">
        <v>1</v>
      </c>
      <c r="E6" s="18"/>
      <c r="F6" s="83">
        <v>100</v>
      </c>
      <c r="G6" s="20"/>
      <c r="H6" s="82">
        <v>100</v>
      </c>
      <c r="I6" s="65"/>
      <c r="J6" s="54">
        <v>0.1</v>
      </c>
      <c r="K6" s="22"/>
      <c r="L6" s="82">
        <v>10</v>
      </c>
      <c r="M6" s="15"/>
    </row>
    <row r="7" spans="1:13" ht="15.5">
      <c r="A7" s="1"/>
      <c r="B7" s="16"/>
      <c r="C7" s="16"/>
      <c r="D7" s="24"/>
      <c r="E7" s="18"/>
      <c r="F7" s="25"/>
      <c r="G7" s="20"/>
      <c r="H7" s="55"/>
      <c r="I7" s="22"/>
      <c r="J7" s="22"/>
      <c r="K7" s="22"/>
      <c r="L7" s="22"/>
      <c r="M7" s="15"/>
    </row>
    <row r="8" spans="1:13" ht="15.5">
      <c r="A8" s="136"/>
      <c r="B8" s="137"/>
      <c r="C8" s="27"/>
      <c r="D8" s="17"/>
      <c r="E8" s="18"/>
      <c r="F8" s="19"/>
      <c r="G8" s="20"/>
      <c r="H8" s="82" t="s">
        <v>20</v>
      </c>
      <c r="I8" s="22"/>
      <c r="J8" s="54">
        <v>0.1</v>
      </c>
      <c r="K8" s="22"/>
      <c r="L8" s="82" t="s">
        <v>20</v>
      </c>
      <c r="M8" s="15"/>
    </row>
    <row r="9" spans="1:13" ht="15.5">
      <c r="A9" s="1"/>
      <c r="B9" s="27"/>
      <c r="C9" s="27"/>
      <c r="D9" s="24"/>
      <c r="E9" s="18"/>
      <c r="F9" s="25"/>
      <c r="G9" s="20"/>
      <c r="H9" s="55"/>
      <c r="I9" s="22"/>
      <c r="J9" s="22"/>
      <c r="K9" s="22"/>
      <c r="L9" s="22"/>
      <c r="M9" s="15"/>
    </row>
    <row r="10" spans="1:13" ht="15.5">
      <c r="A10" s="136"/>
      <c r="B10" s="137"/>
      <c r="C10" s="27"/>
      <c r="D10" s="17"/>
      <c r="E10" s="18"/>
      <c r="F10" s="19"/>
      <c r="G10" s="20"/>
      <c r="H10" s="82" t="s">
        <v>20</v>
      </c>
      <c r="I10" s="22"/>
      <c r="J10" s="54">
        <v>0.1</v>
      </c>
      <c r="K10" s="22"/>
      <c r="L10" s="82" t="s">
        <v>20</v>
      </c>
      <c r="M10" s="15"/>
    </row>
    <row r="11" spans="1:13" ht="15.5">
      <c r="A11" s="1"/>
      <c r="B11" s="27"/>
      <c r="C11" s="27"/>
      <c r="D11" s="24"/>
      <c r="E11" s="18"/>
      <c r="F11" s="25"/>
      <c r="G11" s="20"/>
      <c r="H11" s="55" t="s">
        <v>20</v>
      </c>
      <c r="I11" s="22"/>
      <c r="J11" s="22"/>
      <c r="K11" s="22"/>
      <c r="L11" s="22"/>
      <c r="M11" s="15"/>
    </row>
    <row r="12" spans="1:13" ht="15.5">
      <c r="A12" s="136"/>
      <c r="B12" s="137"/>
      <c r="C12" s="27"/>
      <c r="D12" s="17"/>
      <c r="E12" s="18"/>
      <c r="F12" s="28"/>
      <c r="G12" s="20"/>
      <c r="H12" s="82" t="s">
        <v>20</v>
      </c>
      <c r="I12" s="22"/>
      <c r="J12" s="54">
        <v>0.1</v>
      </c>
      <c r="K12" s="22"/>
      <c r="L12" s="82" t="s">
        <v>20</v>
      </c>
      <c r="M12" s="15"/>
    </row>
    <row r="13" spans="1:13" ht="15.5">
      <c r="A13" s="1"/>
      <c r="B13" s="27"/>
      <c r="C13" s="27"/>
      <c r="D13" s="24"/>
      <c r="E13" s="18"/>
      <c r="F13" s="25"/>
      <c r="G13" s="20"/>
      <c r="H13" s="55" t="s">
        <v>20</v>
      </c>
      <c r="I13" s="22"/>
      <c r="J13" s="22"/>
      <c r="K13" s="22"/>
      <c r="L13" s="22"/>
      <c r="M13" s="15"/>
    </row>
    <row r="14" spans="1:13" ht="15.5">
      <c r="A14" s="136"/>
      <c r="B14" s="137"/>
      <c r="C14" s="27"/>
      <c r="D14" s="17"/>
      <c r="E14" s="18"/>
      <c r="F14" s="28"/>
      <c r="G14" s="20"/>
      <c r="H14" s="82" t="s">
        <v>20</v>
      </c>
      <c r="I14" s="22"/>
      <c r="J14" s="54">
        <v>0.1</v>
      </c>
      <c r="K14" s="22"/>
      <c r="L14" s="82" t="s">
        <v>20</v>
      </c>
      <c r="M14" s="15"/>
    </row>
    <row r="15" spans="1:13" ht="15.5">
      <c r="A15" s="1"/>
      <c r="B15" s="29"/>
      <c r="C15" s="29"/>
      <c r="D15" s="30"/>
      <c r="E15" s="31"/>
      <c r="F15" s="30"/>
      <c r="G15" s="20"/>
      <c r="H15" s="55"/>
      <c r="I15" s="22"/>
      <c r="J15" s="22"/>
      <c r="K15" s="22"/>
      <c r="L15" s="22"/>
      <c r="M15" s="15"/>
    </row>
    <row r="16" spans="1:13" ht="15.5">
      <c r="A16" s="136"/>
      <c r="B16" s="137"/>
      <c r="C16" s="27"/>
      <c r="D16" s="17"/>
      <c r="E16" s="18"/>
      <c r="F16" s="28"/>
      <c r="G16" s="20"/>
      <c r="H16" s="82" t="s">
        <v>20</v>
      </c>
      <c r="I16" s="22"/>
      <c r="J16" s="54">
        <v>0.1</v>
      </c>
      <c r="K16" s="22"/>
      <c r="L16" s="82" t="s">
        <v>20</v>
      </c>
      <c r="M16" s="15"/>
    </row>
    <row r="17" spans="1:13">
      <c r="A17" s="1"/>
      <c r="B17" s="1"/>
      <c r="C17" s="1"/>
      <c r="D17" s="33"/>
      <c r="E17" s="34"/>
      <c r="F17" s="33"/>
      <c r="G17" s="20"/>
      <c r="H17" s="55"/>
      <c r="I17" s="22"/>
      <c r="J17" s="22"/>
      <c r="K17" s="22"/>
      <c r="L17" s="22"/>
      <c r="M17" s="15"/>
    </row>
    <row r="18" spans="1:13" ht="15.5">
      <c r="A18" s="136"/>
      <c r="B18" s="137"/>
      <c r="C18" s="1"/>
      <c r="D18" s="35"/>
      <c r="E18" s="34"/>
      <c r="F18" s="36"/>
      <c r="G18" s="20"/>
      <c r="H18" s="82" t="s">
        <v>20</v>
      </c>
      <c r="I18" s="22"/>
      <c r="J18" s="54">
        <v>0.1</v>
      </c>
      <c r="K18" s="22"/>
      <c r="L18" s="82" t="s">
        <v>20</v>
      </c>
      <c r="M18" s="15"/>
    </row>
    <row r="19" spans="1:13">
      <c r="A19" s="1"/>
      <c r="B19" s="1"/>
      <c r="C19" s="1"/>
      <c r="D19" s="33"/>
      <c r="E19" s="34"/>
      <c r="F19" s="37"/>
      <c r="G19" s="20"/>
      <c r="H19" s="55"/>
      <c r="I19" s="22"/>
      <c r="J19" s="22"/>
      <c r="K19" s="22"/>
      <c r="L19" s="22"/>
      <c r="M19" s="15"/>
    </row>
    <row r="20" spans="1:13" ht="15.5">
      <c r="A20" s="136"/>
      <c r="B20" s="137"/>
      <c r="C20" s="1"/>
      <c r="D20" s="35"/>
      <c r="E20" s="34"/>
      <c r="F20" s="36"/>
      <c r="G20" s="20"/>
      <c r="H20" s="82" t="s">
        <v>20</v>
      </c>
      <c r="I20" s="22"/>
      <c r="J20" s="54">
        <v>0.1</v>
      </c>
      <c r="K20" s="22"/>
      <c r="L20" s="82" t="s">
        <v>20</v>
      </c>
      <c r="M20" s="15"/>
    </row>
    <row r="21" spans="1:13">
      <c r="A21" s="1"/>
      <c r="B21" s="1"/>
      <c r="C21" s="1"/>
      <c r="D21" s="33"/>
      <c r="E21" s="34"/>
      <c r="F21" s="38"/>
      <c r="G21" s="20"/>
      <c r="H21" s="55"/>
      <c r="I21" s="22"/>
      <c r="J21" s="22"/>
      <c r="K21" s="22"/>
      <c r="L21" s="22"/>
      <c r="M21" s="15"/>
    </row>
    <row r="22" spans="1:13" ht="15.5">
      <c r="A22" s="136"/>
      <c r="B22" s="137"/>
      <c r="C22" s="1"/>
      <c r="D22" s="35"/>
      <c r="E22" s="34"/>
      <c r="F22" s="36"/>
      <c r="G22" s="20"/>
      <c r="H22" s="82" t="s">
        <v>20</v>
      </c>
      <c r="I22" s="22"/>
      <c r="J22" s="54">
        <v>0.1</v>
      </c>
      <c r="K22" s="22"/>
      <c r="L22" s="82" t="s">
        <v>20</v>
      </c>
      <c r="M22" s="15"/>
    </row>
    <row r="23" spans="1:13">
      <c r="A23" s="1"/>
      <c r="B23" s="1"/>
      <c r="C23" s="1"/>
      <c r="D23" s="33"/>
      <c r="E23" s="34"/>
      <c r="F23" s="33"/>
      <c r="G23" s="20"/>
      <c r="H23" s="55"/>
      <c r="I23" s="22"/>
      <c r="J23" s="22"/>
      <c r="K23" s="22"/>
      <c r="L23" s="22"/>
      <c r="M23" s="15"/>
    </row>
    <row r="24" spans="1:13" ht="15.5">
      <c r="A24" s="136"/>
      <c r="B24" s="137"/>
      <c r="C24" s="1"/>
      <c r="D24" s="35"/>
      <c r="E24" s="34"/>
      <c r="F24" s="36"/>
      <c r="G24" s="20"/>
      <c r="H24" s="82"/>
      <c r="I24" s="22"/>
      <c r="J24" s="54">
        <v>0.1</v>
      </c>
      <c r="K24" s="22"/>
      <c r="L24" s="82"/>
      <c r="M24" s="15"/>
    </row>
    <row r="25" spans="1:13" ht="16" thickBot="1">
      <c r="A25" s="15"/>
      <c r="B25" s="47"/>
      <c r="C25" s="47"/>
      <c r="D25" s="26"/>
      <c r="E25" s="26"/>
      <c r="F25" s="48"/>
      <c r="G25" s="20"/>
      <c r="H25" s="55"/>
      <c r="I25" s="22"/>
      <c r="J25" s="22"/>
      <c r="K25" s="22"/>
      <c r="L25" s="22"/>
      <c r="M25" s="15"/>
    </row>
    <row r="26" spans="1:13" ht="16" thickBot="1">
      <c r="A26" s="145" t="s">
        <v>21</v>
      </c>
      <c r="B26" s="146"/>
      <c r="C26" s="146"/>
      <c r="D26" s="146"/>
      <c r="E26" s="146"/>
      <c r="F26" s="147"/>
      <c r="G26" s="22"/>
      <c r="H26" s="82">
        <f>SUM(H6:H24)</f>
        <v>100</v>
      </c>
      <c r="I26" s="22"/>
      <c r="J26" s="56">
        <v>0.05</v>
      </c>
      <c r="K26" s="22"/>
      <c r="L26" s="82">
        <f>SUM(L6:L24)</f>
        <v>10</v>
      </c>
      <c r="M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</sheetData>
  <mergeCells count="13">
    <mergeCell ref="A12:B12"/>
    <mergeCell ref="A2:L2"/>
    <mergeCell ref="A4:B4"/>
    <mergeCell ref="A6:B6"/>
    <mergeCell ref="A8:B8"/>
    <mergeCell ref="A10:B10"/>
    <mergeCell ref="A26:F26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32"/>
  <sheetViews>
    <sheetView showGridLines="0" workbookViewId="0">
      <selection activeCell="I4" sqref="I4"/>
    </sheetView>
  </sheetViews>
  <sheetFormatPr defaultRowHeight="14.5"/>
  <cols>
    <col min="2" max="2" width="26.54296875" customWidth="1"/>
    <col min="3" max="3" width="18.90625" customWidth="1"/>
    <col min="4" max="4" width="2.453125" customWidth="1"/>
    <col min="5" max="5" width="18.36328125" bestFit="1" customWidth="1"/>
    <col min="7" max="7" width="22.08984375" customWidth="1"/>
    <col min="9" max="9" width="36.90625" customWidth="1"/>
  </cols>
  <sheetData>
    <row r="1" spans="1:10" ht="15" thickBot="1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25.5" thickBot="1">
      <c r="A2" s="169" t="s">
        <v>140</v>
      </c>
      <c r="B2" s="170"/>
      <c r="C2" s="170"/>
      <c r="D2" s="170"/>
      <c r="E2" s="170"/>
      <c r="F2" s="170"/>
      <c r="G2" s="170"/>
      <c r="H2" s="170"/>
      <c r="I2" s="171"/>
      <c r="J2" s="39"/>
    </row>
    <row r="3" spans="1:10" ht="16" thickBot="1">
      <c r="A3" s="15"/>
      <c r="B3" s="40"/>
      <c r="C3" s="40"/>
      <c r="D3" s="41"/>
      <c r="E3" s="41"/>
      <c r="F3" s="15"/>
      <c r="G3" s="15"/>
      <c r="H3" s="15"/>
      <c r="I3" s="15"/>
      <c r="J3" s="15"/>
    </row>
    <row r="4" spans="1:10" ht="16" thickBot="1">
      <c r="A4" s="152" t="s">
        <v>103</v>
      </c>
      <c r="B4" s="153"/>
      <c r="C4" s="42"/>
      <c r="D4" s="13"/>
      <c r="E4" s="14" t="s">
        <v>21</v>
      </c>
      <c r="F4" s="15"/>
      <c r="G4" s="14" t="s">
        <v>48</v>
      </c>
      <c r="H4" s="15"/>
      <c r="I4" s="72" t="s">
        <v>45</v>
      </c>
      <c r="J4" s="15"/>
    </row>
    <row r="5" spans="1:10" ht="15">
      <c r="A5" s="15"/>
      <c r="B5" s="42"/>
      <c r="C5" s="42"/>
      <c r="D5" s="13"/>
      <c r="E5" s="53"/>
      <c r="F5" s="15"/>
      <c r="G5" s="15"/>
      <c r="H5" s="15"/>
      <c r="I5" s="15"/>
      <c r="J5" s="15"/>
    </row>
    <row r="6" spans="1:10" ht="15.5">
      <c r="A6" s="161" t="s">
        <v>49</v>
      </c>
      <c r="B6" s="162"/>
      <c r="C6" s="47"/>
      <c r="D6" s="20"/>
      <c r="E6" s="119">
        <v>1000000</v>
      </c>
      <c r="F6" s="120"/>
      <c r="G6" s="119">
        <v>4166.666666666667</v>
      </c>
      <c r="H6" s="84"/>
      <c r="I6" s="86">
        <v>50000</v>
      </c>
      <c r="J6" s="15"/>
    </row>
    <row r="7" spans="1:10" ht="15.5">
      <c r="A7" s="15"/>
      <c r="B7" s="47"/>
      <c r="C7" s="47"/>
      <c r="D7" s="20"/>
      <c r="E7" s="121"/>
      <c r="F7" s="120"/>
      <c r="G7" s="120"/>
      <c r="H7" s="84"/>
      <c r="I7" s="84"/>
      <c r="J7" s="15"/>
    </row>
    <row r="8" spans="1:10" ht="15.5">
      <c r="A8" s="157" t="s">
        <v>46</v>
      </c>
      <c r="B8" s="158"/>
      <c r="C8" s="50"/>
      <c r="D8" s="20"/>
      <c r="E8" s="119">
        <v>500000</v>
      </c>
      <c r="F8" s="120"/>
      <c r="G8" s="119">
        <v>4166.666666666667</v>
      </c>
      <c r="H8" s="84"/>
      <c r="I8" s="86">
        <v>50000</v>
      </c>
      <c r="J8" s="15"/>
    </row>
    <row r="9" spans="1:10" ht="15.5">
      <c r="A9" s="15"/>
      <c r="B9" s="50"/>
      <c r="C9" s="50"/>
      <c r="D9" s="20"/>
      <c r="E9" s="121"/>
      <c r="F9" s="120"/>
      <c r="G9" s="120"/>
      <c r="H9" s="84"/>
      <c r="I9" s="84"/>
      <c r="J9" s="15"/>
    </row>
    <row r="10" spans="1:10" ht="15.5">
      <c r="A10" s="157" t="s">
        <v>47</v>
      </c>
      <c r="B10" s="158"/>
      <c r="C10" s="50"/>
      <c r="D10" s="20"/>
      <c r="E10" s="119">
        <v>100</v>
      </c>
      <c r="F10" s="120"/>
      <c r="G10" s="119">
        <v>0.83333333333333337</v>
      </c>
      <c r="H10" s="84"/>
      <c r="I10" s="86">
        <v>10</v>
      </c>
      <c r="J10" s="15"/>
    </row>
    <row r="11" spans="1:10" ht="15.5">
      <c r="A11" s="15"/>
      <c r="B11" s="50"/>
      <c r="C11" s="50"/>
      <c r="D11" s="20"/>
      <c r="E11" s="121"/>
      <c r="F11" s="120"/>
      <c r="G11" s="120"/>
      <c r="H11" s="84"/>
      <c r="I11" s="84"/>
      <c r="J11" s="15"/>
    </row>
    <row r="12" spans="1:10" ht="15.5">
      <c r="A12" s="157"/>
      <c r="B12" s="158"/>
      <c r="C12" s="50"/>
      <c r="D12" s="20"/>
      <c r="E12" s="86"/>
      <c r="F12" s="84"/>
      <c r="G12" s="85"/>
      <c r="H12" s="84"/>
      <c r="I12" s="86">
        <v>0</v>
      </c>
      <c r="J12" s="15"/>
    </row>
    <row r="13" spans="1:10" ht="15.5">
      <c r="A13" s="15"/>
      <c r="B13" s="50"/>
      <c r="C13" s="50"/>
      <c r="D13" s="20"/>
      <c r="E13" s="87"/>
      <c r="F13" s="84"/>
      <c r="G13" s="84"/>
      <c r="H13" s="84"/>
      <c r="I13" s="84"/>
      <c r="J13" s="15"/>
    </row>
    <row r="14" spans="1:10" ht="15.5">
      <c r="A14" s="157"/>
      <c r="B14" s="158"/>
      <c r="C14" s="50"/>
      <c r="D14" s="20"/>
      <c r="E14" s="85"/>
      <c r="F14" s="84"/>
      <c r="G14" s="85"/>
      <c r="H14" s="84"/>
      <c r="I14" s="85"/>
      <c r="J14" s="15"/>
    </row>
    <row r="15" spans="1:10" ht="15.5">
      <c r="A15" s="15"/>
      <c r="B15" s="51"/>
      <c r="C15" s="51"/>
      <c r="D15" s="32"/>
      <c r="E15" s="88"/>
      <c r="F15" s="84"/>
      <c r="G15" s="84"/>
      <c r="H15" s="84"/>
      <c r="I15" s="84"/>
      <c r="J15" s="15"/>
    </row>
    <row r="16" spans="1:10" ht="15.5">
      <c r="A16" s="157"/>
      <c r="B16" s="158"/>
      <c r="C16" s="50"/>
      <c r="D16" s="20"/>
      <c r="E16" s="85"/>
      <c r="F16" s="84"/>
      <c r="G16" s="85"/>
      <c r="H16" s="84"/>
      <c r="I16" s="86"/>
      <c r="J16" s="15"/>
    </row>
    <row r="17" spans="1:10">
      <c r="A17" s="15"/>
      <c r="B17" s="15"/>
      <c r="C17" s="15"/>
      <c r="D17" s="22"/>
      <c r="E17" s="89"/>
      <c r="F17" s="84"/>
      <c r="G17" s="84"/>
      <c r="H17" s="84"/>
      <c r="I17" s="84"/>
      <c r="J17" s="15"/>
    </row>
    <row r="18" spans="1:10" ht="15.5">
      <c r="A18" s="157"/>
      <c r="B18" s="158"/>
      <c r="C18" s="15"/>
      <c r="D18" s="22"/>
      <c r="E18" s="86"/>
      <c r="F18" s="84"/>
      <c r="G18" s="85"/>
      <c r="H18" s="84"/>
      <c r="I18" s="86"/>
      <c r="J18" s="15"/>
    </row>
    <row r="19" spans="1:10">
      <c r="A19" s="15"/>
      <c r="B19" s="15"/>
      <c r="C19" s="15"/>
      <c r="D19" s="22"/>
      <c r="E19" s="89"/>
      <c r="F19" s="84"/>
      <c r="G19" s="84"/>
      <c r="H19" s="84"/>
      <c r="I19" s="84"/>
      <c r="J19" s="15"/>
    </row>
    <row r="20" spans="1:10" ht="15.5">
      <c r="A20" s="157"/>
      <c r="B20" s="158"/>
      <c r="C20" s="15"/>
      <c r="D20" s="22"/>
      <c r="E20" s="86"/>
      <c r="F20" s="84"/>
      <c r="G20" s="85"/>
      <c r="H20" s="84"/>
      <c r="I20" s="86"/>
      <c r="J20" s="15"/>
    </row>
    <row r="21" spans="1:10">
      <c r="A21" s="15"/>
      <c r="B21" s="15"/>
      <c r="C21" s="15"/>
      <c r="D21" s="22"/>
      <c r="E21" s="89"/>
      <c r="F21" s="84"/>
      <c r="G21" s="84"/>
      <c r="H21" s="84"/>
      <c r="I21" s="84"/>
      <c r="J21" s="15"/>
    </row>
    <row r="22" spans="1:10" ht="15.5">
      <c r="A22" s="157"/>
      <c r="B22" s="158"/>
      <c r="C22" s="15"/>
      <c r="D22" s="22"/>
      <c r="E22" s="86"/>
      <c r="F22" s="84"/>
      <c r="G22" s="85"/>
      <c r="H22" s="84"/>
      <c r="I22" s="86"/>
      <c r="J22" s="15"/>
    </row>
    <row r="23" spans="1:10">
      <c r="A23" s="15"/>
      <c r="B23" s="15"/>
      <c r="C23" s="15"/>
      <c r="D23" s="22"/>
      <c r="E23" s="89"/>
      <c r="F23" s="84"/>
      <c r="G23" s="84"/>
      <c r="H23" s="84"/>
      <c r="I23" s="84"/>
      <c r="J23" s="15"/>
    </row>
    <row r="24" spans="1:10" ht="15.5">
      <c r="A24" s="157"/>
      <c r="B24" s="158"/>
      <c r="C24" s="15"/>
      <c r="D24" s="22"/>
      <c r="E24" s="86"/>
      <c r="F24" s="84"/>
      <c r="G24" s="85"/>
      <c r="H24" s="84"/>
      <c r="I24" s="86"/>
      <c r="J24" s="15"/>
    </row>
    <row r="25" spans="1:10" ht="15" thickBot="1">
      <c r="A25" s="15"/>
      <c r="B25" s="15"/>
      <c r="C25" s="15"/>
      <c r="D25" s="22"/>
      <c r="E25" s="84"/>
      <c r="F25" s="84"/>
      <c r="G25" s="84"/>
      <c r="H25" s="84"/>
      <c r="I25" s="84"/>
      <c r="J25" s="15"/>
    </row>
    <row r="26" spans="1:10" ht="16" thickBot="1">
      <c r="A26" s="145" t="s">
        <v>21</v>
      </c>
      <c r="B26" s="146"/>
      <c r="C26" s="147"/>
      <c r="D26" s="22"/>
      <c r="E26" s="82">
        <f>SUM(E6:E24)</f>
        <v>1500100</v>
      </c>
      <c r="F26" s="22"/>
      <c r="G26" s="85">
        <v>0.05</v>
      </c>
      <c r="H26" s="22"/>
      <c r="I26" s="82">
        <f>SUM(I6:I24)</f>
        <v>100010</v>
      </c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>
      <c r="A32" s="15"/>
      <c r="B32" s="15"/>
      <c r="C32" s="15"/>
      <c r="D32" s="15"/>
      <c r="E32" s="15"/>
      <c r="F32" s="15"/>
      <c r="G32" s="15"/>
      <c r="H32" s="148" t="s">
        <v>14</v>
      </c>
      <c r="I32" s="148"/>
      <c r="J32" s="148"/>
    </row>
  </sheetData>
  <mergeCells count="14">
    <mergeCell ref="A12:B12"/>
    <mergeCell ref="A2:I2"/>
    <mergeCell ref="A4:B4"/>
    <mergeCell ref="A6:B6"/>
    <mergeCell ref="A8:B8"/>
    <mergeCell ref="A10:B10"/>
    <mergeCell ref="A26:C26"/>
    <mergeCell ref="H32:J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H18"/>
  <sheetViews>
    <sheetView showGridLines="0" workbookViewId="0">
      <selection activeCell="G20" sqref="G20"/>
    </sheetView>
  </sheetViews>
  <sheetFormatPr defaultRowHeight="14.5"/>
  <cols>
    <col min="1" max="1" width="19.90625" customWidth="1"/>
    <col min="2" max="2" width="23.08984375" customWidth="1"/>
    <col min="3" max="3" width="20" customWidth="1"/>
    <col min="4" max="4" width="3.08984375" customWidth="1"/>
    <col min="5" max="5" width="22" customWidth="1"/>
    <col min="7" max="7" width="33.08984375" customWidth="1"/>
  </cols>
  <sheetData>
    <row r="1" spans="1:8" ht="15" thickBot="1">
      <c r="A1" s="15"/>
      <c r="B1" s="15"/>
      <c r="C1" s="15"/>
      <c r="D1" s="15"/>
      <c r="E1" s="15"/>
      <c r="F1" s="15"/>
      <c r="G1" s="15"/>
      <c r="H1" s="15"/>
    </row>
    <row r="2" spans="1:8" ht="23.5" thickBot="1">
      <c r="A2" s="166" t="s">
        <v>107</v>
      </c>
      <c r="B2" s="167"/>
      <c r="C2" s="167"/>
      <c r="D2" s="167"/>
      <c r="E2" s="167"/>
      <c r="F2" s="167"/>
      <c r="G2" s="168"/>
      <c r="H2" s="39"/>
    </row>
    <row r="3" spans="1:8" ht="16" thickBot="1">
      <c r="A3" s="15"/>
      <c r="B3" s="40"/>
      <c r="C3" s="40"/>
      <c r="D3" s="41"/>
      <c r="E3" s="41"/>
      <c r="F3" s="15"/>
      <c r="G3" s="15"/>
      <c r="H3" s="15"/>
    </row>
    <row r="4" spans="1:8" ht="35.25" customHeight="1" thickBot="1">
      <c r="A4" s="152" t="s">
        <v>97</v>
      </c>
      <c r="B4" s="153"/>
      <c r="C4" s="42"/>
      <c r="D4" s="13"/>
      <c r="E4" s="14" t="s">
        <v>108</v>
      </c>
      <c r="F4" s="15"/>
      <c r="G4" s="72" t="s">
        <v>98</v>
      </c>
      <c r="H4" s="15"/>
    </row>
    <row r="5" spans="1:8" ht="15">
      <c r="A5" s="15"/>
      <c r="B5" s="42"/>
      <c r="C5" s="42"/>
      <c r="D5" s="13"/>
      <c r="E5" s="13"/>
      <c r="F5" s="15"/>
      <c r="G5" s="15"/>
      <c r="H5" s="15"/>
    </row>
    <row r="6" spans="1:8" ht="15.5">
      <c r="A6" s="143"/>
      <c r="B6" s="144"/>
      <c r="C6" s="47"/>
      <c r="D6" s="20"/>
      <c r="E6" s="17" t="s">
        <v>50</v>
      </c>
      <c r="F6" s="22"/>
      <c r="G6" s="83">
        <v>200000</v>
      </c>
      <c r="H6" s="15"/>
    </row>
    <row r="7" spans="1:8" ht="15.5">
      <c r="A7" s="1"/>
      <c r="B7" s="16"/>
      <c r="C7" s="47"/>
      <c r="D7" s="20"/>
      <c r="E7" s="24"/>
      <c r="F7" s="22"/>
      <c r="G7" s="25"/>
      <c r="H7" s="15"/>
    </row>
    <row r="8" spans="1:8" ht="15.5">
      <c r="A8" s="136"/>
      <c r="B8" s="137"/>
      <c r="C8" s="47"/>
      <c r="D8" s="20"/>
      <c r="E8" s="17"/>
      <c r="F8" s="22"/>
      <c r="G8" s="83"/>
    </row>
    <row r="9" spans="1:8" ht="15.5">
      <c r="A9" s="1"/>
      <c r="B9" s="27"/>
      <c r="C9" s="47"/>
      <c r="D9" s="20"/>
      <c r="E9" s="24"/>
      <c r="F9" s="22"/>
      <c r="G9" s="25"/>
      <c r="H9" s="15"/>
    </row>
    <row r="10" spans="1:8" ht="15.5">
      <c r="A10" s="136"/>
      <c r="B10" s="137"/>
      <c r="C10" s="47"/>
      <c r="D10" s="20"/>
      <c r="E10" s="17"/>
      <c r="F10" s="22"/>
      <c r="G10" s="83"/>
      <c r="H10" s="15"/>
    </row>
    <row r="11" spans="1:8" ht="16" thickBot="1">
      <c r="A11" s="15"/>
      <c r="B11" s="47"/>
      <c r="C11" s="47"/>
      <c r="D11" s="20"/>
      <c r="E11" s="26"/>
      <c r="F11" s="22"/>
      <c r="G11" s="49"/>
      <c r="H11" s="15"/>
    </row>
    <row r="12" spans="1:8" ht="16" thickBot="1">
      <c r="A12" s="172" t="s">
        <v>21</v>
      </c>
      <c r="B12" s="173"/>
      <c r="C12" s="173"/>
      <c r="D12" s="173"/>
      <c r="E12" s="174"/>
      <c r="F12" s="22"/>
      <c r="G12" s="118">
        <f>SUM(G6:G10)</f>
        <v>200000</v>
      </c>
      <c r="H12" s="15"/>
    </row>
    <row r="13" spans="1:8">
      <c r="A13" s="15"/>
      <c r="B13" s="15"/>
      <c r="H13" s="15"/>
    </row>
    <row r="14" spans="1:8">
      <c r="A14" s="15"/>
      <c r="B14" s="15"/>
      <c r="H14" s="15"/>
    </row>
    <row r="15" spans="1:8">
      <c r="A15" s="15"/>
      <c r="B15" s="15"/>
      <c r="H15" s="15"/>
    </row>
    <row r="16" spans="1:8">
      <c r="A16" s="15"/>
      <c r="B16" s="15"/>
      <c r="H16" s="15"/>
    </row>
    <row r="17" spans="1:8">
      <c r="A17" s="15"/>
      <c r="B17" s="15"/>
      <c r="H17" s="15"/>
    </row>
    <row r="18" spans="1:8">
      <c r="A18" s="15"/>
      <c r="B18" s="15"/>
      <c r="C18" s="15"/>
      <c r="D18" s="15"/>
      <c r="E18" s="15"/>
      <c r="F18" s="148" t="s">
        <v>14</v>
      </c>
      <c r="G18" s="148"/>
      <c r="H18" s="148"/>
    </row>
  </sheetData>
  <mergeCells count="7">
    <mergeCell ref="F18:H18"/>
    <mergeCell ref="A2:G2"/>
    <mergeCell ref="A4:B4"/>
    <mergeCell ref="A6:B6"/>
    <mergeCell ref="A8:B8"/>
    <mergeCell ref="A10:B10"/>
    <mergeCell ref="A12:E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H18"/>
  <sheetViews>
    <sheetView showGridLines="0" workbookViewId="0">
      <selection activeCell="J10" sqref="J10"/>
    </sheetView>
  </sheetViews>
  <sheetFormatPr defaultRowHeight="14.5"/>
  <cols>
    <col min="5" max="5" width="19.08984375" bestFit="1" customWidth="1"/>
    <col min="7" max="7" width="34.36328125" bestFit="1" customWidth="1"/>
  </cols>
  <sheetData>
    <row r="1" spans="1:8" ht="15" thickBot="1">
      <c r="A1" s="15"/>
      <c r="B1" s="15"/>
      <c r="C1" s="15"/>
      <c r="D1" s="15"/>
      <c r="E1" s="15"/>
      <c r="F1" s="15"/>
      <c r="G1" s="15"/>
      <c r="H1" s="15"/>
    </row>
    <row r="2" spans="1:8" ht="16" thickBot="1">
      <c r="A2" s="154" t="s">
        <v>110</v>
      </c>
      <c r="B2" s="155"/>
      <c r="C2" s="155"/>
      <c r="D2" s="155"/>
      <c r="E2" s="155"/>
      <c r="F2" s="155"/>
      <c r="G2" s="156"/>
      <c r="H2" s="39"/>
    </row>
    <row r="3" spans="1:8" ht="16" thickBot="1">
      <c r="A3" s="15"/>
      <c r="B3" s="40"/>
      <c r="C3" s="40"/>
      <c r="D3" s="41"/>
      <c r="E3" s="41"/>
      <c r="F3" s="15"/>
      <c r="G3" s="15"/>
      <c r="H3" s="15"/>
    </row>
    <row r="4" spans="1:8" ht="16" thickBot="1">
      <c r="A4" s="152" t="s">
        <v>109</v>
      </c>
      <c r="B4" s="175"/>
      <c r="C4" s="175"/>
      <c r="D4" s="175"/>
      <c r="E4" s="153"/>
      <c r="F4" s="15"/>
      <c r="G4" s="72" t="s">
        <v>98</v>
      </c>
      <c r="H4" s="15"/>
    </row>
    <row r="5" spans="1:8" ht="15">
      <c r="A5" s="15"/>
      <c r="B5" s="42"/>
      <c r="C5" s="42"/>
      <c r="D5" s="13"/>
      <c r="E5" s="13"/>
      <c r="F5" s="15"/>
      <c r="G5" s="15"/>
      <c r="H5" s="15"/>
    </row>
    <row r="6" spans="1:8" ht="15.5">
      <c r="A6" s="161" t="s">
        <v>37</v>
      </c>
      <c r="B6" s="176"/>
      <c r="C6" s="176"/>
      <c r="D6" s="176"/>
      <c r="E6" s="162"/>
      <c r="F6" s="22"/>
      <c r="G6" s="86">
        <v>388332</v>
      </c>
      <c r="H6" s="15"/>
    </row>
    <row r="7" spans="1:8" ht="15.5">
      <c r="A7" s="15"/>
      <c r="B7" s="47"/>
      <c r="C7" s="47"/>
      <c r="D7" s="20"/>
      <c r="E7" s="26"/>
      <c r="F7" s="22"/>
      <c r="G7" s="84"/>
      <c r="H7" s="15"/>
    </row>
    <row r="8" spans="1:8" ht="15.5">
      <c r="A8" s="157" t="s">
        <v>52</v>
      </c>
      <c r="B8" s="177"/>
      <c r="C8" s="177"/>
      <c r="D8" s="177"/>
      <c r="E8" s="158"/>
      <c r="F8" s="22"/>
      <c r="G8" s="86">
        <v>1500100</v>
      </c>
      <c r="H8" s="15"/>
    </row>
    <row r="9" spans="1:8" ht="15.5">
      <c r="A9" s="15"/>
      <c r="B9" s="50"/>
      <c r="C9" s="50"/>
      <c r="D9" s="20"/>
      <c r="E9" s="26"/>
      <c r="F9" s="22"/>
      <c r="G9" s="84"/>
      <c r="H9" s="15"/>
    </row>
    <row r="10" spans="1:8" ht="15.5">
      <c r="A10" s="157" t="s">
        <v>53</v>
      </c>
      <c r="B10" s="177"/>
      <c r="C10" s="177"/>
      <c r="D10" s="177"/>
      <c r="E10" s="158"/>
      <c r="F10" s="22"/>
      <c r="G10" s="86">
        <v>200000</v>
      </c>
      <c r="H10" s="15"/>
    </row>
    <row r="11" spans="1:8" ht="15" thickBot="1">
      <c r="A11" s="15"/>
      <c r="B11" s="15"/>
      <c r="C11" s="15"/>
      <c r="D11" s="22"/>
      <c r="E11" s="22"/>
      <c r="F11" s="22"/>
      <c r="G11" s="84"/>
      <c r="H11" s="15"/>
    </row>
    <row r="12" spans="1:8" ht="16" thickBot="1">
      <c r="A12" s="145" t="s">
        <v>21</v>
      </c>
      <c r="B12" s="146"/>
      <c r="C12" s="146"/>
      <c r="D12" s="146"/>
      <c r="E12" s="147"/>
      <c r="F12" s="22"/>
      <c r="G12" s="86">
        <f>SUM(G6:G11)</f>
        <v>2088432</v>
      </c>
      <c r="H12" s="15"/>
    </row>
    <row r="13" spans="1:8">
      <c r="A13" s="15"/>
      <c r="B13" s="15"/>
      <c r="C13" s="15"/>
      <c r="D13" s="15"/>
      <c r="E13" s="15"/>
      <c r="F13" s="15"/>
      <c r="G13" s="15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15"/>
      <c r="B16" s="15"/>
      <c r="C16" s="15"/>
      <c r="D16" s="15"/>
      <c r="E16" s="15"/>
      <c r="F16" s="15"/>
      <c r="G16" s="15"/>
      <c r="H16" s="15"/>
    </row>
    <row r="17" spans="1:8">
      <c r="A17" s="15"/>
      <c r="B17" s="15"/>
      <c r="C17" s="15"/>
      <c r="D17" s="15"/>
      <c r="E17" s="15"/>
      <c r="F17" s="15"/>
      <c r="G17" s="15"/>
      <c r="H17" s="15"/>
    </row>
    <row r="18" spans="1:8">
      <c r="A18" s="15"/>
      <c r="B18" s="15"/>
      <c r="C18" s="15"/>
      <c r="D18" s="15"/>
      <c r="E18" s="15"/>
      <c r="F18" s="148" t="s">
        <v>14</v>
      </c>
      <c r="G18" s="148"/>
      <c r="H18" s="148"/>
    </row>
  </sheetData>
  <mergeCells count="7">
    <mergeCell ref="F18:H18"/>
    <mergeCell ref="A2:G2"/>
    <mergeCell ref="A4:E4"/>
    <mergeCell ref="A6:E6"/>
    <mergeCell ref="A8:E8"/>
    <mergeCell ref="A10:E10"/>
    <mergeCell ref="A12:E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K31"/>
  <sheetViews>
    <sheetView showGridLines="0" workbookViewId="0">
      <selection activeCell="J22" sqref="J22"/>
    </sheetView>
  </sheetViews>
  <sheetFormatPr defaultRowHeight="14.5"/>
  <cols>
    <col min="5" max="5" width="17.08984375" customWidth="1"/>
    <col min="7" max="7" width="37" customWidth="1"/>
    <col min="11" max="11" width="15.453125" bestFit="1" customWidth="1"/>
  </cols>
  <sheetData>
    <row r="1" spans="1:11" ht="15" thickBot="1">
      <c r="A1" s="15"/>
      <c r="B1" s="15"/>
      <c r="C1" s="15"/>
      <c r="D1" s="15"/>
      <c r="E1" s="15"/>
      <c r="F1" s="15"/>
      <c r="G1" s="15"/>
      <c r="H1" s="15"/>
    </row>
    <row r="2" spans="1:11" ht="23.5" thickBot="1">
      <c r="A2" s="166" t="s">
        <v>111</v>
      </c>
      <c r="B2" s="167"/>
      <c r="C2" s="167"/>
      <c r="D2" s="167"/>
      <c r="E2" s="167"/>
      <c r="F2" s="167"/>
      <c r="G2" s="168"/>
      <c r="H2" s="39"/>
    </row>
    <row r="3" spans="1:11" ht="16" thickBot="1">
      <c r="A3" s="15"/>
      <c r="B3" s="40"/>
      <c r="C3" s="40"/>
      <c r="D3" s="41"/>
      <c r="E3" s="41"/>
      <c r="F3" s="15"/>
      <c r="G3" s="15"/>
      <c r="H3" s="15"/>
    </row>
    <row r="4" spans="1:11" ht="16" thickBot="1">
      <c r="A4" s="152" t="s">
        <v>55</v>
      </c>
      <c r="B4" s="175"/>
      <c r="C4" s="175"/>
      <c r="D4" s="175"/>
      <c r="E4" s="153"/>
      <c r="F4" s="15"/>
      <c r="G4" s="90">
        <v>2088432</v>
      </c>
      <c r="H4" s="15"/>
    </row>
    <row r="5" spans="1:11" ht="15">
      <c r="A5" s="15"/>
      <c r="B5" s="42"/>
      <c r="C5" s="42"/>
      <c r="D5" s="13"/>
      <c r="E5" s="13"/>
      <c r="F5" s="15"/>
      <c r="G5" s="91"/>
      <c r="H5" s="15"/>
    </row>
    <row r="6" spans="1:11" ht="15.5">
      <c r="A6" s="161" t="s">
        <v>56</v>
      </c>
      <c r="B6" s="176"/>
      <c r="C6" s="176"/>
      <c r="D6" s="176"/>
      <c r="E6" s="162"/>
      <c r="F6" s="22"/>
      <c r="G6" s="62">
        <v>1000000</v>
      </c>
      <c r="H6" s="15" t="s">
        <v>141</v>
      </c>
    </row>
    <row r="7" spans="1:11" ht="15.5">
      <c r="A7" s="15"/>
      <c r="B7" s="47"/>
      <c r="C7" s="47"/>
      <c r="D7" s="20"/>
      <c r="E7" s="26"/>
      <c r="F7" s="22"/>
      <c r="G7" s="63"/>
      <c r="H7" s="15"/>
    </row>
    <row r="8" spans="1:11" ht="15.5">
      <c r="A8" s="161" t="s">
        <v>57</v>
      </c>
      <c r="B8" s="176"/>
      <c r="C8" s="176"/>
      <c r="D8" s="176"/>
      <c r="E8" s="162"/>
      <c r="F8" s="22"/>
      <c r="G8" s="62">
        <v>200000</v>
      </c>
      <c r="H8" s="15"/>
    </row>
    <row r="9" spans="1:11" ht="15.5">
      <c r="A9" s="15"/>
      <c r="B9" s="47"/>
      <c r="C9" s="47"/>
      <c r="D9" s="20"/>
      <c r="E9" s="26"/>
      <c r="F9" s="22"/>
      <c r="G9" s="63"/>
      <c r="H9" s="15"/>
    </row>
    <row r="10" spans="1:11" ht="15.5">
      <c r="A10" s="161" t="s">
        <v>58</v>
      </c>
      <c r="B10" s="176"/>
      <c r="C10" s="176"/>
      <c r="D10" s="176"/>
      <c r="E10" s="162"/>
      <c r="F10" s="22"/>
      <c r="G10" s="62">
        <v>100000</v>
      </c>
      <c r="H10" s="15"/>
    </row>
    <row r="11" spans="1:11" ht="16" thickBot="1">
      <c r="A11" s="15"/>
      <c r="B11" s="47"/>
      <c r="C11" s="47"/>
      <c r="D11" s="20"/>
      <c r="E11" s="26"/>
      <c r="F11" s="22"/>
      <c r="G11" s="92"/>
      <c r="H11" s="15"/>
      <c r="K11" s="77"/>
    </row>
    <row r="12" spans="1:11" ht="16" thickBot="1">
      <c r="A12" s="152" t="s">
        <v>59</v>
      </c>
      <c r="B12" s="175"/>
      <c r="C12" s="175"/>
      <c r="D12" s="175"/>
      <c r="E12" s="153"/>
      <c r="F12" s="15"/>
      <c r="G12" s="90">
        <v>788432</v>
      </c>
      <c r="H12" s="15"/>
    </row>
    <row r="13" spans="1:11" ht="16" thickBot="1">
      <c r="A13" s="15"/>
      <c r="B13" s="50"/>
      <c r="C13" s="50"/>
      <c r="D13" s="20"/>
      <c r="E13" s="26"/>
      <c r="F13" s="22"/>
      <c r="G13" s="92"/>
      <c r="H13" s="15"/>
    </row>
    <row r="14" spans="1:11" ht="16" thickBot="1">
      <c r="A14" s="152" t="s">
        <v>142</v>
      </c>
      <c r="B14" s="175"/>
      <c r="C14" s="175"/>
      <c r="D14" s="175"/>
      <c r="E14" s="153"/>
      <c r="F14" s="15"/>
      <c r="G14" s="90">
        <v>65702.666666666672</v>
      </c>
      <c r="H14" s="15"/>
    </row>
    <row r="15" spans="1:11" ht="15.5">
      <c r="A15" s="15"/>
      <c r="B15" s="50"/>
      <c r="C15" s="50"/>
      <c r="D15" s="20"/>
      <c r="E15" s="26"/>
      <c r="F15" s="22"/>
      <c r="G15" s="49"/>
      <c r="H15" s="15"/>
    </row>
    <row r="16" spans="1:11" ht="15.5">
      <c r="A16" s="157" t="s">
        <v>60</v>
      </c>
      <c r="B16" s="177"/>
      <c r="C16" s="177"/>
      <c r="D16" s="177"/>
      <c r="E16" s="158"/>
      <c r="F16" s="22"/>
      <c r="G16" s="58">
        <v>0.15</v>
      </c>
      <c r="H16" s="15"/>
    </row>
    <row r="17" spans="1:8" ht="15.5">
      <c r="A17" s="15"/>
      <c r="B17" s="50"/>
      <c r="C17" s="50"/>
      <c r="D17" s="20"/>
      <c r="E17" s="26"/>
      <c r="F17" s="22"/>
      <c r="G17" s="49"/>
      <c r="H17" s="15"/>
    </row>
    <row r="18" spans="1:8" ht="15.5">
      <c r="A18" s="15"/>
      <c r="B18" s="50"/>
      <c r="C18" s="50"/>
      <c r="D18" s="20"/>
      <c r="E18" s="26"/>
      <c r="F18" s="22"/>
      <c r="G18" s="49"/>
      <c r="H18" s="15"/>
    </row>
    <row r="19" spans="1:8" ht="15.5">
      <c r="A19" s="15"/>
      <c r="B19" s="50"/>
      <c r="C19" s="50"/>
      <c r="D19" s="20"/>
      <c r="E19" s="26"/>
      <c r="F19" s="22"/>
      <c r="G19" s="49"/>
      <c r="H19" s="15"/>
    </row>
    <row r="20" spans="1:8" ht="15.5">
      <c r="A20" s="15"/>
      <c r="B20" s="50"/>
      <c r="C20" s="50"/>
      <c r="D20" s="20"/>
      <c r="E20" s="26"/>
      <c r="F20" s="22"/>
      <c r="G20" s="49"/>
      <c r="H20" s="15"/>
    </row>
    <row r="21" spans="1:8" ht="15.5">
      <c r="A21" s="15"/>
      <c r="B21" s="50"/>
      <c r="C21" s="50"/>
      <c r="D21" s="20"/>
      <c r="E21" s="26"/>
      <c r="F21" s="22"/>
      <c r="G21" s="49"/>
      <c r="H21" s="15"/>
    </row>
    <row r="22" spans="1:8" ht="16" thickBot="1">
      <c r="A22" s="15"/>
      <c r="B22" s="50"/>
      <c r="C22" s="50"/>
      <c r="D22" s="20"/>
      <c r="E22" s="26"/>
      <c r="F22" s="22"/>
      <c r="G22" s="49"/>
      <c r="H22" s="15"/>
    </row>
    <row r="23" spans="1:8" ht="16" thickBot="1">
      <c r="A23" s="152" t="s">
        <v>61</v>
      </c>
      <c r="B23" s="175"/>
      <c r="C23" s="175"/>
      <c r="D23" s="175"/>
      <c r="E23" s="153"/>
      <c r="F23" s="15"/>
      <c r="G23" s="57" t="s">
        <v>143</v>
      </c>
      <c r="H23" s="15"/>
    </row>
    <row r="24" spans="1:8" ht="15.5">
      <c r="A24" s="15"/>
      <c r="B24" s="50"/>
      <c r="C24" s="50"/>
      <c r="D24" s="20"/>
      <c r="E24" s="26"/>
      <c r="F24" s="22"/>
      <c r="G24" s="49"/>
      <c r="H24" s="15"/>
    </row>
    <row r="25" spans="1:8">
      <c r="A25" s="15"/>
      <c r="B25" s="15"/>
      <c r="C25" s="15"/>
      <c r="D25" s="22"/>
      <c r="E25" s="22"/>
      <c r="F25" s="22"/>
      <c r="G25" s="22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 ht="15" thickBot="1">
      <c r="A28" s="15"/>
      <c r="B28" s="15"/>
      <c r="C28" s="15"/>
      <c r="D28" s="15"/>
      <c r="E28" s="15"/>
      <c r="F28" s="15"/>
      <c r="G28" s="15"/>
      <c r="H28" s="15"/>
    </row>
    <row r="29" spans="1:8" ht="15" thickBot="1">
      <c r="A29" s="15"/>
      <c r="B29" s="15"/>
      <c r="C29" s="15"/>
      <c r="D29" s="15"/>
      <c r="E29" s="45" t="s">
        <v>22</v>
      </c>
      <c r="F29" s="15"/>
      <c r="G29" s="45" t="s">
        <v>51</v>
      </c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59"/>
      <c r="G31" s="59"/>
      <c r="H31" s="59"/>
    </row>
  </sheetData>
  <mergeCells count="9">
    <mergeCell ref="A14:E14"/>
    <mergeCell ref="A16:E16"/>
    <mergeCell ref="A23:E23"/>
    <mergeCell ref="A2:G2"/>
    <mergeCell ref="A4:E4"/>
    <mergeCell ref="A6:E6"/>
    <mergeCell ref="A8:E8"/>
    <mergeCell ref="A10:E10"/>
    <mergeCell ref="A12:E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N18"/>
  <sheetViews>
    <sheetView rightToLeft="1" topLeftCell="C1" workbookViewId="0">
      <selection activeCell="N7" sqref="N7"/>
    </sheetView>
  </sheetViews>
  <sheetFormatPr defaultColWidth="11" defaultRowHeight="44.25" customHeight="1"/>
  <cols>
    <col min="1" max="1" width="15.36328125" style="93" bestFit="1" customWidth="1"/>
    <col min="2" max="2" width="18.90625" style="93" customWidth="1"/>
    <col min="3" max="13" width="13.90625" style="93" bestFit="1" customWidth="1"/>
    <col min="14" max="14" width="30.90625" style="93" bestFit="1" customWidth="1"/>
    <col min="15" max="16384" width="11" style="93"/>
  </cols>
  <sheetData>
    <row r="1" spans="1:14" ht="20.149999999999999" customHeight="1">
      <c r="A1" s="184" t="s">
        <v>126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149999999999999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20.149999999999999" customHeight="1">
      <c r="A3" s="186" t="s">
        <v>21</v>
      </c>
      <c r="B3" s="94">
        <v>12</v>
      </c>
      <c r="C3" s="94">
        <v>11</v>
      </c>
      <c r="D3" s="94">
        <v>10</v>
      </c>
      <c r="E3" s="94">
        <v>9</v>
      </c>
      <c r="F3" s="94">
        <v>8</v>
      </c>
      <c r="G3" s="95">
        <v>7</v>
      </c>
      <c r="H3" s="95">
        <v>6</v>
      </c>
      <c r="I3" s="95">
        <v>5</v>
      </c>
      <c r="J3" s="94">
        <v>4</v>
      </c>
      <c r="K3" s="94">
        <v>3</v>
      </c>
      <c r="L3" s="94">
        <v>2</v>
      </c>
      <c r="M3" s="94">
        <v>1</v>
      </c>
      <c r="N3" s="96" t="s">
        <v>124</v>
      </c>
    </row>
    <row r="4" spans="1:14" ht="20.149999999999999" customHeight="1">
      <c r="A4" s="187"/>
      <c r="B4" s="97">
        <v>0.85</v>
      </c>
      <c r="C4" s="97">
        <v>0.85</v>
      </c>
      <c r="D4" s="97">
        <v>0.8</v>
      </c>
      <c r="E4" s="97">
        <v>0.8</v>
      </c>
      <c r="F4" s="97">
        <v>0.8</v>
      </c>
      <c r="G4" s="98">
        <v>0.75</v>
      </c>
      <c r="H4" s="98">
        <v>0.7</v>
      </c>
      <c r="I4" s="98">
        <v>0.7</v>
      </c>
      <c r="J4" s="97">
        <v>0.7</v>
      </c>
      <c r="K4" s="97">
        <v>0.5</v>
      </c>
      <c r="L4" s="97">
        <v>0.5</v>
      </c>
      <c r="M4" s="97">
        <v>0.5</v>
      </c>
      <c r="N4" s="96" t="s">
        <v>112</v>
      </c>
    </row>
    <row r="5" spans="1:14" ht="20.149999999999999" customHeight="1">
      <c r="A5" s="178" t="s">
        <v>129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</row>
    <row r="6" spans="1:14" ht="20.149999999999999" customHeight="1">
      <c r="A6" s="99">
        <f>SUM(B6:M6)</f>
        <v>8450000</v>
      </c>
      <c r="B6" s="100">
        <v>850000</v>
      </c>
      <c r="C6" s="100">
        <v>850000</v>
      </c>
      <c r="D6" s="100">
        <v>800000</v>
      </c>
      <c r="E6" s="100">
        <v>800000</v>
      </c>
      <c r="F6" s="100">
        <v>800000</v>
      </c>
      <c r="G6" s="100">
        <v>750000</v>
      </c>
      <c r="H6" s="100">
        <v>700000</v>
      </c>
      <c r="I6" s="101">
        <v>700000</v>
      </c>
      <c r="J6" s="100">
        <v>700000</v>
      </c>
      <c r="K6" s="100">
        <v>500000</v>
      </c>
      <c r="L6" s="100">
        <v>500000</v>
      </c>
      <c r="M6" s="100">
        <v>500000</v>
      </c>
      <c r="N6" s="102" t="s">
        <v>113</v>
      </c>
    </row>
    <row r="7" spans="1:14" ht="20.149999999999999" customHeight="1">
      <c r="A7" s="103">
        <f t="shared" ref="A7:A9" si="0">SUM(B7:M7)</f>
        <v>84500</v>
      </c>
      <c r="B7" s="103">
        <v>8500</v>
      </c>
      <c r="C7" s="103">
        <v>8500</v>
      </c>
      <c r="D7" s="103">
        <v>8000</v>
      </c>
      <c r="E7" s="103">
        <v>8000</v>
      </c>
      <c r="F7" s="103">
        <v>8000</v>
      </c>
      <c r="G7" s="104">
        <v>7500</v>
      </c>
      <c r="H7" s="104">
        <v>7000</v>
      </c>
      <c r="I7" s="104">
        <v>7000</v>
      </c>
      <c r="J7" s="103">
        <v>7000</v>
      </c>
      <c r="K7" s="103">
        <v>5000</v>
      </c>
      <c r="L7" s="103">
        <v>5000</v>
      </c>
      <c r="M7" s="100">
        <v>5000</v>
      </c>
      <c r="N7" s="105" t="s">
        <v>114</v>
      </c>
    </row>
    <row r="8" spans="1:14" ht="20.149999999999999" customHeight="1">
      <c r="A8" s="103">
        <f t="shared" si="0"/>
        <v>84500</v>
      </c>
      <c r="B8" s="103">
        <v>8500</v>
      </c>
      <c r="C8" s="103">
        <v>8500</v>
      </c>
      <c r="D8" s="103">
        <v>8000</v>
      </c>
      <c r="E8" s="103">
        <v>8000</v>
      </c>
      <c r="F8" s="103">
        <v>8000</v>
      </c>
      <c r="G8" s="104">
        <v>7500</v>
      </c>
      <c r="H8" s="104">
        <v>7000</v>
      </c>
      <c r="I8" s="104">
        <v>7000</v>
      </c>
      <c r="J8" s="103">
        <v>7000</v>
      </c>
      <c r="K8" s="103">
        <v>5000</v>
      </c>
      <c r="L8" s="103">
        <v>5000</v>
      </c>
      <c r="M8" s="103">
        <v>5000</v>
      </c>
      <c r="N8" s="105" t="s">
        <v>115</v>
      </c>
    </row>
    <row r="9" spans="1:14" ht="20.149999999999999" customHeight="1">
      <c r="A9" s="99">
        <f t="shared" si="0"/>
        <v>8281000</v>
      </c>
      <c r="B9" s="100">
        <v>833000</v>
      </c>
      <c r="C9" s="100">
        <v>833000</v>
      </c>
      <c r="D9" s="100">
        <v>784000</v>
      </c>
      <c r="E9" s="100">
        <v>784000</v>
      </c>
      <c r="F9" s="100">
        <v>784000</v>
      </c>
      <c r="G9" s="100">
        <v>735000</v>
      </c>
      <c r="H9" s="100">
        <v>686000</v>
      </c>
      <c r="I9" s="100">
        <v>686000</v>
      </c>
      <c r="J9" s="100">
        <v>686000</v>
      </c>
      <c r="K9" s="100">
        <v>490000</v>
      </c>
      <c r="L9" s="100">
        <v>490000</v>
      </c>
      <c r="M9" s="100">
        <v>490000</v>
      </c>
      <c r="N9" s="102" t="s">
        <v>116</v>
      </c>
    </row>
    <row r="10" spans="1:14" ht="20.149999999999999" customHeight="1">
      <c r="A10" s="181" t="s">
        <v>117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3"/>
    </row>
    <row r="11" spans="1:14" ht="20.149999999999999" customHeight="1">
      <c r="A11" s="106">
        <f t="shared" ref="A11:A16" si="1">SUM(B11:M11)</f>
        <v>3380000</v>
      </c>
      <c r="B11" s="103">
        <v>340000</v>
      </c>
      <c r="C11" s="103">
        <v>340000</v>
      </c>
      <c r="D11" s="103">
        <v>320000</v>
      </c>
      <c r="E11" s="103">
        <v>320000</v>
      </c>
      <c r="F11" s="103">
        <v>320000</v>
      </c>
      <c r="G11" s="103">
        <v>300000</v>
      </c>
      <c r="H11" s="103">
        <v>280000</v>
      </c>
      <c r="I11" s="103">
        <v>280000</v>
      </c>
      <c r="J11" s="103">
        <v>280000</v>
      </c>
      <c r="K11" s="103">
        <v>200000</v>
      </c>
      <c r="L11" s="103">
        <v>200000</v>
      </c>
      <c r="M11" s="103">
        <v>200000</v>
      </c>
      <c r="N11" s="105" t="s">
        <v>118</v>
      </c>
    </row>
    <row r="12" spans="1:14" ht="20.149999999999999" customHeight="1">
      <c r="A12" s="106">
        <f t="shared" si="1"/>
        <v>120000</v>
      </c>
      <c r="B12" s="103">
        <v>10000</v>
      </c>
      <c r="C12" s="103">
        <v>10000</v>
      </c>
      <c r="D12" s="103">
        <v>10000</v>
      </c>
      <c r="E12" s="103">
        <v>10000</v>
      </c>
      <c r="F12" s="103">
        <v>10000</v>
      </c>
      <c r="G12" s="103">
        <v>10000</v>
      </c>
      <c r="H12" s="103">
        <v>10000</v>
      </c>
      <c r="I12" s="103">
        <v>10000</v>
      </c>
      <c r="J12" s="103">
        <v>10000</v>
      </c>
      <c r="K12" s="103">
        <v>10000</v>
      </c>
      <c r="L12" s="103">
        <v>10000</v>
      </c>
      <c r="M12" s="103">
        <v>10000</v>
      </c>
      <c r="N12" s="105" t="s">
        <v>119</v>
      </c>
    </row>
    <row r="13" spans="1:14" ht="20.149999999999999" customHeight="1">
      <c r="A13" s="106">
        <f t="shared" si="1"/>
        <v>3720000</v>
      </c>
      <c r="B13" s="103">
        <v>310000</v>
      </c>
      <c r="C13" s="103">
        <v>310000</v>
      </c>
      <c r="D13" s="103">
        <v>310000</v>
      </c>
      <c r="E13" s="103">
        <v>310000</v>
      </c>
      <c r="F13" s="103">
        <v>310000</v>
      </c>
      <c r="G13" s="103">
        <v>310000</v>
      </c>
      <c r="H13" s="103">
        <v>310000</v>
      </c>
      <c r="I13" s="103">
        <v>310000</v>
      </c>
      <c r="J13" s="103">
        <v>310000</v>
      </c>
      <c r="K13" s="103">
        <v>310000</v>
      </c>
      <c r="L13" s="103">
        <v>310000</v>
      </c>
      <c r="M13" s="103">
        <v>310000</v>
      </c>
      <c r="N13" s="105" t="s">
        <v>120</v>
      </c>
    </row>
    <row r="14" spans="1:14" ht="20.149999999999999" customHeight="1">
      <c r="A14" s="106">
        <f t="shared" si="1"/>
        <v>6000</v>
      </c>
      <c r="B14" s="103">
        <v>500</v>
      </c>
      <c r="C14" s="103">
        <v>500</v>
      </c>
      <c r="D14" s="103">
        <v>500</v>
      </c>
      <c r="E14" s="103">
        <v>500</v>
      </c>
      <c r="F14" s="103">
        <v>500</v>
      </c>
      <c r="G14" s="103">
        <v>500</v>
      </c>
      <c r="H14" s="103">
        <v>500</v>
      </c>
      <c r="I14" s="103">
        <v>500</v>
      </c>
      <c r="J14" s="103">
        <v>500</v>
      </c>
      <c r="K14" s="103">
        <v>500</v>
      </c>
      <c r="L14" s="103">
        <v>500</v>
      </c>
      <c r="M14" s="103">
        <v>500</v>
      </c>
      <c r="N14" s="105" t="s">
        <v>33</v>
      </c>
    </row>
    <row r="15" spans="1:14" ht="20.149999999999999" customHeight="1">
      <c r="A15" s="106">
        <f t="shared" si="1"/>
        <v>600000</v>
      </c>
      <c r="B15" s="103">
        <v>50000</v>
      </c>
      <c r="C15" s="103">
        <v>50000</v>
      </c>
      <c r="D15" s="103">
        <v>50000</v>
      </c>
      <c r="E15" s="103">
        <v>50000</v>
      </c>
      <c r="F15" s="103">
        <v>50000</v>
      </c>
      <c r="G15" s="103">
        <v>50000</v>
      </c>
      <c r="H15" s="103">
        <v>50000</v>
      </c>
      <c r="I15" s="103">
        <v>50000</v>
      </c>
      <c r="J15" s="103">
        <v>50000</v>
      </c>
      <c r="K15" s="103">
        <v>50000</v>
      </c>
      <c r="L15" s="103">
        <v>50000</v>
      </c>
      <c r="M15" s="103">
        <v>50000</v>
      </c>
      <c r="N15" s="105" t="s">
        <v>34</v>
      </c>
    </row>
    <row r="16" spans="1:14" ht="20.149999999999999" customHeight="1">
      <c r="A16" s="106">
        <f t="shared" si="1"/>
        <v>91674</v>
      </c>
      <c r="B16" s="103">
        <v>8334</v>
      </c>
      <c r="C16" s="103">
        <v>8334</v>
      </c>
      <c r="D16" s="103">
        <v>8334</v>
      </c>
      <c r="E16" s="103">
        <v>8334</v>
      </c>
      <c r="F16" s="103">
        <v>8334</v>
      </c>
      <c r="G16" s="107" t="s">
        <v>125</v>
      </c>
      <c r="H16" s="103">
        <v>8334</v>
      </c>
      <c r="I16" s="103">
        <v>8334</v>
      </c>
      <c r="J16" s="103">
        <v>8334</v>
      </c>
      <c r="K16" s="103">
        <v>8334</v>
      </c>
      <c r="L16" s="103">
        <v>8334</v>
      </c>
      <c r="M16" s="103">
        <v>8334</v>
      </c>
      <c r="N16" s="105" t="s">
        <v>121</v>
      </c>
    </row>
    <row r="17" spans="1:14" ht="20.149999999999999" customHeight="1">
      <c r="A17" s="108">
        <f t="shared" ref="A17" si="2">SUM(B17:M17)</f>
        <v>7917674</v>
      </c>
      <c r="B17" s="109">
        <f t="shared" ref="B17:L17" si="3">SUM(B11:B16)</f>
        <v>718834</v>
      </c>
      <c r="C17" s="109">
        <f t="shared" si="3"/>
        <v>718834</v>
      </c>
      <c r="D17" s="109">
        <f t="shared" si="3"/>
        <v>698834</v>
      </c>
      <c r="E17" s="109">
        <f t="shared" si="3"/>
        <v>698834</v>
      </c>
      <c r="F17" s="109">
        <f t="shared" si="3"/>
        <v>698834</v>
      </c>
      <c r="G17" s="110">
        <f t="shared" si="3"/>
        <v>670500</v>
      </c>
      <c r="H17" s="110">
        <f t="shared" si="3"/>
        <v>658834</v>
      </c>
      <c r="I17" s="110">
        <f t="shared" si="3"/>
        <v>658834</v>
      </c>
      <c r="J17" s="109">
        <f t="shared" si="3"/>
        <v>658834</v>
      </c>
      <c r="K17" s="109">
        <f t="shared" si="3"/>
        <v>578834</v>
      </c>
      <c r="L17" s="109">
        <f t="shared" si="3"/>
        <v>578834</v>
      </c>
      <c r="M17" s="109">
        <f>SUM(M11:M16)</f>
        <v>578834</v>
      </c>
      <c r="N17" s="102" t="s">
        <v>122</v>
      </c>
    </row>
    <row r="18" spans="1:14" ht="20.149999999999999" customHeight="1">
      <c r="A18" s="111">
        <f>SUM(B18:M18)</f>
        <v>363326</v>
      </c>
      <c r="B18" s="112">
        <f t="shared" ref="B18:L18" si="4">B9-B17</f>
        <v>114166</v>
      </c>
      <c r="C18" s="112">
        <f t="shared" si="4"/>
        <v>114166</v>
      </c>
      <c r="D18" s="112">
        <f t="shared" si="4"/>
        <v>85166</v>
      </c>
      <c r="E18" s="112">
        <f t="shared" si="4"/>
        <v>85166</v>
      </c>
      <c r="F18" s="112">
        <f t="shared" si="4"/>
        <v>85166</v>
      </c>
      <c r="G18" s="112">
        <f t="shared" si="4"/>
        <v>64500</v>
      </c>
      <c r="H18" s="112">
        <f t="shared" si="4"/>
        <v>27166</v>
      </c>
      <c r="I18" s="112">
        <f t="shared" si="4"/>
        <v>27166</v>
      </c>
      <c r="J18" s="112">
        <f t="shared" si="4"/>
        <v>27166</v>
      </c>
      <c r="K18" s="112">
        <f t="shared" si="4"/>
        <v>-88834</v>
      </c>
      <c r="L18" s="112">
        <f t="shared" si="4"/>
        <v>-88834</v>
      </c>
      <c r="M18" s="112">
        <f>M9-M17</f>
        <v>-88834</v>
      </c>
      <c r="N18" s="113" t="s">
        <v>123</v>
      </c>
    </row>
  </sheetData>
  <mergeCells count="4">
    <mergeCell ref="A5:N5"/>
    <mergeCell ref="A10:N10"/>
    <mergeCell ref="A1:N2"/>
    <mergeCell ref="A3:A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R34"/>
  <sheetViews>
    <sheetView showGridLines="0" topLeftCell="D10" workbookViewId="0">
      <selection activeCell="N38" sqref="N38"/>
    </sheetView>
  </sheetViews>
  <sheetFormatPr defaultRowHeight="14.5"/>
  <cols>
    <col min="3" max="3" width="24.6328125" customWidth="1"/>
    <col min="5" max="5" width="14.54296875" bestFit="1" customWidth="1"/>
    <col min="7" max="7" width="23.36328125" bestFit="1" customWidth="1"/>
    <col min="13" max="13" width="19.36328125" customWidth="1"/>
    <col min="15" max="15" width="15.54296875" bestFit="1" customWidth="1"/>
    <col min="17" max="17" width="23.36328125" bestFit="1" customWidth="1"/>
  </cols>
  <sheetData>
    <row r="1" spans="1:18">
      <c r="A1" s="209" t="s">
        <v>144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5"/>
    </row>
    <row r="2" spans="1:18" ht="27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5"/>
    </row>
    <row r="3" spans="1:18" ht="23">
      <c r="A3" s="210" t="s">
        <v>62</v>
      </c>
      <c r="B3" s="211"/>
      <c r="C3" s="211"/>
      <c r="D3" s="115"/>
      <c r="E3" s="116" t="s">
        <v>63</v>
      </c>
      <c r="F3" s="115"/>
      <c r="G3" s="117" t="s">
        <v>64</v>
      </c>
      <c r="H3" s="15"/>
      <c r="I3" s="60"/>
      <c r="J3" s="15"/>
      <c r="K3" s="212" t="s">
        <v>54</v>
      </c>
      <c r="L3" s="213"/>
      <c r="M3" s="213"/>
      <c r="N3" s="115"/>
      <c r="O3" s="116" t="s">
        <v>63</v>
      </c>
      <c r="P3" s="115"/>
      <c r="Q3" s="117" t="s">
        <v>64</v>
      </c>
      <c r="R3" s="15"/>
    </row>
    <row r="4" spans="1:18" ht="15" thickBot="1">
      <c r="A4" s="15"/>
      <c r="B4" s="15"/>
      <c r="C4" s="15"/>
      <c r="D4" s="15"/>
      <c r="E4" s="15"/>
      <c r="F4" s="15"/>
      <c r="G4" s="15"/>
      <c r="H4" s="15"/>
      <c r="I4" s="60"/>
      <c r="J4" s="15"/>
      <c r="K4" s="15"/>
      <c r="L4" s="15"/>
      <c r="M4" s="15"/>
      <c r="N4" s="15"/>
      <c r="O4" s="15"/>
      <c r="P4" s="15"/>
      <c r="Q4" s="15"/>
      <c r="R4" s="15"/>
    </row>
    <row r="5" spans="1:18" ht="15" thickBot="1">
      <c r="A5" s="206" t="s">
        <v>65</v>
      </c>
      <c r="B5" s="207"/>
      <c r="C5" s="207"/>
      <c r="D5" s="207"/>
      <c r="E5" s="207"/>
      <c r="F5" s="207"/>
      <c r="G5" s="208"/>
      <c r="H5" s="15"/>
      <c r="I5" s="60"/>
      <c r="J5" s="15"/>
      <c r="K5" s="206" t="s">
        <v>66</v>
      </c>
      <c r="L5" s="207"/>
      <c r="M5" s="207"/>
      <c r="N5" s="207"/>
      <c r="O5" s="207"/>
      <c r="P5" s="207"/>
      <c r="Q5" s="208"/>
      <c r="R5" s="15"/>
    </row>
    <row r="6" spans="1:18">
      <c r="A6" s="15"/>
      <c r="B6" s="15"/>
      <c r="C6" s="15"/>
      <c r="D6" s="15"/>
      <c r="E6" s="15"/>
      <c r="F6" s="15"/>
      <c r="G6" s="15"/>
      <c r="H6" s="15"/>
      <c r="I6" s="60"/>
      <c r="J6" s="15"/>
      <c r="K6" s="15"/>
      <c r="L6" s="15"/>
      <c r="M6" s="15"/>
      <c r="N6" s="15"/>
      <c r="O6" s="15"/>
      <c r="P6" s="15"/>
      <c r="Q6" s="15"/>
      <c r="R6" s="15"/>
    </row>
    <row r="7" spans="1:18">
      <c r="A7" s="15"/>
      <c r="B7" s="189" t="s">
        <v>38</v>
      </c>
      <c r="C7" s="190"/>
      <c r="D7" s="15"/>
      <c r="E7" s="114">
        <v>97083</v>
      </c>
      <c r="F7" s="15"/>
      <c r="G7" s="15"/>
      <c r="H7" s="15"/>
      <c r="I7" s="60"/>
      <c r="J7" s="15"/>
      <c r="K7" s="15"/>
      <c r="L7" s="189" t="s">
        <v>67</v>
      </c>
      <c r="M7" s="190"/>
      <c r="N7" s="15"/>
      <c r="O7" s="114">
        <v>200000</v>
      </c>
      <c r="P7" s="15"/>
      <c r="Q7" s="15"/>
      <c r="R7" s="15"/>
    </row>
    <row r="8" spans="1:18">
      <c r="A8" s="15"/>
      <c r="B8" s="15"/>
      <c r="C8" s="15"/>
      <c r="D8" s="15"/>
      <c r="E8" s="84"/>
      <c r="F8" s="15"/>
      <c r="G8" s="15"/>
      <c r="H8" s="15"/>
      <c r="I8" s="60"/>
      <c r="J8" s="15"/>
      <c r="K8" s="15"/>
      <c r="L8" s="15"/>
      <c r="M8" s="15"/>
      <c r="N8" s="15"/>
      <c r="O8" s="15"/>
      <c r="P8" s="15"/>
      <c r="Q8" s="15"/>
      <c r="R8" s="15"/>
    </row>
    <row r="9" spans="1:18">
      <c r="A9" s="15"/>
      <c r="B9" s="189" t="s">
        <v>40</v>
      </c>
      <c r="C9" s="190"/>
      <c r="D9" s="15"/>
      <c r="E9" s="114">
        <v>97083</v>
      </c>
      <c r="F9" s="15"/>
      <c r="G9" s="15"/>
      <c r="H9" s="15"/>
      <c r="I9" s="60"/>
      <c r="J9" s="15"/>
      <c r="K9" s="15"/>
      <c r="L9" s="189" t="s">
        <v>68</v>
      </c>
      <c r="M9" s="190"/>
      <c r="N9" s="15"/>
      <c r="O9" s="114">
        <v>100000</v>
      </c>
      <c r="P9" s="15"/>
      <c r="Q9" s="15"/>
      <c r="R9" s="15"/>
    </row>
    <row r="10" spans="1:18">
      <c r="A10" s="15"/>
      <c r="B10" s="15"/>
      <c r="C10" s="15"/>
      <c r="D10" s="15"/>
      <c r="E10" s="84"/>
      <c r="F10" s="15"/>
      <c r="G10" s="15"/>
      <c r="H10" s="15"/>
      <c r="I10" s="60"/>
      <c r="J10" s="15"/>
      <c r="K10" s="15"/>
      <c r="L10" s="15"/>
      <c r="M10" s="15"/>
      <c r="N10" s="15"/>
      <c r="O10" s="15"/>
      <c r="P10" s="15"/>
      <c r="Q10" s="15"/>
      <c r="R10" s="15"/>
    </row>
    <row r="11" spans="1:18">
      <c r="A11" s="15"/>
      <c r="B11" s="189" t="s">
        <v>69</v>
      </c>
      <c r="C11" s="190"/>
      <c r="D11" s="15"/>
      <c r="E11" s="114">
        <v>97083</v>
      </c>
      <c r="F11" s="15"/>
      <c r="G11" s="15"/>
      <c r="H11" s="15"/>
      <c r="I11" s="60"/>
      <c r="J11" s="15"/>
      <c r="K11" s="15"/>
      <c r="L11" s="189"/>
      <c r="M11" s="190"/>
      <c r="N11" s="15"/>
      <c r="O11" s="114"/>
      <c r="P11" s="15"/>
      <c r="Q11" s="15"/>
      <c r="R11" s="15"/>
    </row>
    <row r="12" spans="1:18">
      <c r="A12" s="15"/>
      <c r="B12" s="15"/>
      <c r="C12" s="15"/>
      <c r="D12" s="15"/>
      <c r="E12" s="84"/>
      <c r="F12" s="15"/>
      <c r="G12" s="15"/>
      <c r="H12" s="15"/>
      <c r="I12" s="60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15"/>
      <c r="B13" s="189" t="s">
        <v>70</v>
      </c>
      <c r="C13" s="190"/>
      <c r="D13" s="15"/>
      <c r="E13" s="114">
        <v>97083</v>
      </c>
      <c r="F13" s="15"/>
      <c r="G13" s="15"/>
      <c r="H13" s="15"/>
      <c r="I13" s="60"/>
      <c r="J13" s="15"/>
      <c r="K13" s="15"/>
      <c r="L13" s="189"/>
      <c r="M13" s="190"/>
      <c r="N13" s="15"/>
      <c r="O13" s="114"/>
      <c r="P13" s="15"/>
      <c r="Q13" s="15"/>
      <c r="R13" s="15"/>
    </row>
    <row r="14" spans="1:18" ht="15" thickBot="1">
      <c r="A14" s="15"/>
      <c r="B14" s="44"/>
      <c r="C14" s="44"/>
      <c r="D14" s="15"/>
      <c r="E14" s="15"/>
      <c r="F14" s="15"/>
      <c r="G14" s="15"/>
      <c r="H14" s="15"/>
      <c r="I14" s="60"/>
      <c r="J14" s="15"/>
      <c r="K14" s="15"/>
      <c r="L14" s="44"/>
      <c r="M14" s="44"/>
      <c r="N14" s="15"/>
      <c r="O14" s="15"/>
      <c r="P14" s="15"/>
      <c r="Q14" s="15"/>
      <c r="R14" s="15"/>
    </row>
    <row r="15" spans="1:18" ht="15" thickBot="1">
      <c r="A15" s="197" t="s">
        <v>71</v>
      </c>
      <c r="B15" s="198"/>
      <c r="C15" s="198"/>
      <c r="D15" s="198"/>
      <c r="E15" s="199"/>
      <c r="F15" s="15"/>
      <c r="G15" s="114">
        <f>SUM(E7:E13)</f>
        <v>388332</v>
      </c>
      <c r="H15" s="15"/>
      <c r="I15" s="60"/>
      <c r="J15" s="15"/>
      <c r="K15" s="197" t="s">
        <v>72</v>
      </c>
      <c r="L15" s="198"/>
      <c r="M15" s="198"/>
      <c r="N15" s="198"/>
      <c r="O15" s="199"/>
      <c r="P15" s="15"/>
      <c r="Q15" s="114">
        <f>SUM(O7:O13)</f>
        <v>300000</v>
      </c>
      <c r="R15" s="15"/>
    </row>
    <row r="16" spans="1:18" ht="15" thickBot="1">
      <c r="A16" s="15"/>
      <c r="B16" s="15"/>
      <c r="C16" s="15"/>
      <c r="D16" s="15"/>
      <c r="E16" s="15"/>
      <c r="F16" s="15"/>
      <c r="G16" s="15"/>
      <c r="H16" s="15"/>
      <c r="I16" s="60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15" thickBot="1">
      <c r="A17" s="206" t="s">
        <v>73</v>
      </c>
      <c r="B17" s="207"/>
      <c r="C17" s="207"/>
      <c r="D17" s="207"/>
      <c r="E17" s="207"/>
      <c r="F17" s="207"/>
      <c r="G17" s="208"/>
      <c r="H17" s="15"/>
      <c r="I17" s="60"/>
      <c r="J17" s="15"/>
      <c r="K17" s="194" t="s">
        <v>74</v>
      </c>
      <c r="L17" s="195"/>
      <c r="M17" s="195"/>
      <c r="N17" s="195"/>
      <c r="O17" s="195"/>
      <c r="P17" s="195"/>
      <c r="Q17" s="196"/>
      <c r="R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60"/>
      <c r="J18" s="15"/>
      <c r="K18" s="15"/>
      <c r="L18" s="15"/>
      <c r="M18" s="15"/>
      <c r="N18" s="15"/>
      <c r="O18" s="15"/>
      <c r="P18" s="15"/>
      <c r="Q18" s="15"/>
      <c r="R18" s="15"/>
    </row>
    <row r="19" spans="1:18">
      <c r="A19" s="15"/>
      <c r="B19" s="189" t="s">
        <v>75</v>
      </c>
      <c r="C19" s="190"/>
      <c r="D19" s="15"/>
      <c r="E19" s="114">
        <v>100</v>
      </c>
      <c r="F19" s="15"/>
      <c r="G19" s="15"/>
      <c r="H19" s="15"/>
      <c r="I19" s="60"/>
      <c r="J19" s="15"/>
      <c r="K19" s="15"/>
      <c r="L19" s="189" t="s">
        <v>76</v>
      </c>
      <c r="M19" s="190"/>
      <c r="N19" s="15"/>
      <c r="O19" s="114">
        <v>788432</v>
      </c>
      <c r="P19" s="15"/>
      <c r="Q19" s="15"/>
      <c r="R19" s="15"/>
    </row>
    <row r="20" spans="1:18">
      <c r="A20" s="15"/>
      <c r="B20" s="15"/>
      <c r="C20" s="15"/>
      <c r="D20" s="15"/>
      <c r="E20" s="114"/>
      <c r="F20" s="15"/>
      <c r="G20" s="15"/>
      <c r="H20" s="15"/>
      <c r="I20" s="60"/>
      <c r="J20" s="15"/>
      <c r="K20" s="15"/>
      <c r="L20" s="15"/>
      <c r="M20" s="15"/>
      <c r="N20" s="15"/>
      <c r="O20" s="114"/>
      <c r="P20" s="15"/>
      <c r="Q20" s="15"/>
      <c r="R20" s="15"/>
    </row>
    <row r="21" spans="1:18">
      <c r="A21" s="15"/>
      <c r="B21" s="189" t="s">
        <v>46</v>
      </c>
      <c r="C21" s="190"/>
      <c r="D21" s="15"/>
      <c r="E21" s="114">
        <v>500000</v>
      </c>
      <c r="F21" s="15"/>
      <c r="G21" s="15"/>
      <c r="H21" s="15"/>
      <c r="I21" s="60"/>
      <c r="J21" s="15"/>
      <c r="K21" s="15"/>
      <c r="L21" s="189"/>
      <c r="M21" s="190"/>
      <c r="N21" s="15"/>
      <c r="O21" s="114"/>
      <c r="P21" s="15"/>
      <c r="Q21" s="15"/>
      <c r="R21" s="15"/>
    </row>
    <row r="22" spans="1:18">
      <c r="A22" s="15"/>
      <c r="B22" s="15"/>
      <c r="C22" s="15"/>
      <c r="D22" s="15"/>
      <c r="E22" s="114"/>
      <c r="F22" s="15"/>
      <c r="G22" s="15"/>
      <c r="H22" s="15"/>
      <c r="I22" s="60"/>
      <c r="J22" s="15"/>
      <c r="K22" s="15"/>
      <c r="L22" s="15"/>
      <c r="M22" s="15"/>
      <c r="N22" s="15"/>
      <c r="O22" s="114"/>
      <c r="P22" s="15"/>
      <c r="Q22" s="15"/>
      <c r="R22" s="15"/>
    </row>
    <row r="23" spans="1:18">
      <c r="A23" s="15"/>
      <c r="B23" s="189" t="s">
        <v>77</v>
      </c>
      <c r="C23" s="190"/>
      <c r="D23" s="15"/>
      <c r="E23" s="114">
        <v>1000000</v>
      </c>
      <c r="F23" s="15"/>
      <c r="G23" s="15"/>
      <c r="H23" s="15"/>
      <c r="I23" s="60"/>
      <c r="J23" s="15"/>
      <c r="K23" s="15"/>
      <c r="L23" s="189"/>
      <c r="M23" s="190"/>
      <c r="N23" s="15"/>
      <c r="O23" s="114"/>
      <c r="P23" s="15"/>
      <c r="Q23" s="15"/>
      <c r="R23" s="15"/>
    </row>
    <row r="24" spans="1:18">
      <c r="A24" s="15"/>
      <c r="B24" s="15"/>
      <c r="C24" s="15"/>
      <c r="D24" s="15"/>
      <c r="E24" s="114"/>
      <c r="F24" s="15"/>
      <c r="G24" s="15"/>
      <c r="H24" s="15"/>
      <c r="I24" s="60"/>
      <c r="J24" s="15"/>
      <c r="K24" s="15"/>
      <c r="L24" s="15"/>
      <c r="M24" s="15"/>
      <c r="N24" s="15"/>
      <c r="O24" s="61"/>
      <c r="P24" s="15"/>
      <c r="Q24" s="15"/>
      <c r="R24" s="15"/>
    </row>
    <row r="25" spans="1:18">
      <c r="A25" s="15"/>
      <c r="B25" s="189" t="s">
        <v>78</v>
      </c>
      <c r="C25" s="190"/>
      <c r="D25" s="15"/>
      <c r="E25" s="114">
        <v>0</v>
      </c>
      <c r="F25" s="15"/>
      <c r="G25" s="15"/>
      <c r="H25" s="15"/>
      <c r="I25" s="60"/>
      <c r="J25" s="15"/>
      <c r="K25" s="191" t="s">
        <v>79</v>
      </c>
      <c r="L25" s="192"/>
      <c r="M25" s="192"/>
      <c r="N25" s="192"/>
      <c r="O25" s="193"/>
      <c r="P25" s="15"/>
      <c r="Q25" s="114">
        <f>O19</f>
        <v>788432</v>
      </c>
      <c r="R25" s="15"/>
    </row>
    <row r="26" spans="1:18">
      <c r="A26" s="15"/>
      <c r="B26" s="15"/>
      <c r="C26" s="15"/>
      <c r="D26" s="15"/>
      <c r="E26" s="114"/>
      <c r="F26" s="15"/>
      <c r="G26" s="15"/>
      <c r="H26" s="15"/>
      <c r="I26" s="60"/>
      <c r="J26" s="15"/>
      <c r="K26" s="15"/>
      <c r="L26" s="15"/>
      <c r="M26" s="15"/>
      <c r="N26" s="15"/>
      <c r="O26" s="61"/>
      <c r="P26" s="15"/>
      <c r="Q26" s="15"/>
      <c r="R26" s="15"/>
    </row>
    <row r="27" spans="1:18">
      <c r="A27" s="15"/>
      <c r="B27" s="189" t="s">
        <v>80</v>
      </c>
      <c r="C27" s="190"/>
      <c r="D27" s="15"/>
      <c r="E27" s="114">
        <v>200000</v>
      </c>
      <c r="F27" s="15"/>
      <c r="G27" s="15"/>
      <c r="H27" s="15"/>
      <c r="I27" s="60"/>
      <c r="J27" s="15"/>
      <c r="K27" s="191" t="s">
        <v>81</v>
      </c>
      <c r="L27" s="192"/>
      <c r="M27" s="192"/>
      <c r="N27" s="192"/>
      <c r="O27" s="193"/>
      <c r="P27" s="15"/>
      <c r="Q27" s="114">
        <v>1000000</v>
      </c>
      <c r="R27" s="15"/>
    </row>
    <row r="28" spans="1:18" ht="15" thickBot="1">
      <c r="A28" s="15"/>
      <c r="B28" s="44"/>
      <c r="C28" s="44"/>
      <c r="D28" s="15"/>
      <c r="E28" s="15"/>
      <c r="F28" s="15"/>
      <c r="G28" s="15"/>
      <c r="H28" s="15"/>
      <c r="I28" s="60"/>
      <c r="J28" s="15"/>
      <c r="K28" s="15"/>
      <c r="L28" s="44"/>
      <c r="M28" s="44"/>
      <c r="N28" s="15"/>
      <c r="O28" s="15"/>
      <c r="P28" s="15"/>
      <c r="Q28" s="15"/>
      <c r="R28" s="15"/>
    </row>
    <row r="29" spans="1:18" ht="15" thickBot="1">
      <c r="A29" s="194" t="s">
        <v>82</v>
      </c>
      <c r="B29" s="195"/>
      <c r="C29" s="195"/>
      <c r="D29" s="195"/>
      <c r="E29" s="196"/>
      <c r="F29" s="15"/>
      <c r="G29" s="114">
        <f>SUM(E21:E27)</f>
        <v>1700000</v>
      </c>
      <c r="H29" s="15"/>
      <c r="I29" s="60"/>
      <c r="J29" s="15"/>
      <c r="K29" s="197" t="s">
        <v>83</v>
      </c>
      <c r="L29" s="198"/>
      <c r="M29" s="198"/>
      <c r="N29" s="198"/>
      <c r="O29" s="199"/>
      <c r="P29" s="15"/>
      <c r="Q29" s="114">
        <f>Q27+Q25</f>
        <v>1788432</v>
      </c>
      <c r="R29" s="15"/>
    </row>
    <row r="30" spans="1:18" ht="15" thickBot="1">
      <c r="A30" s="15"/>
      <c r="B30" s="15"/>
      <c r="C30" s="15"/>
      <c r="D30" s="15"/>
      <c r="E30" s="15"/>
      <c r="F30" s="15"/>
      <c r="G30" s="15"/>
      <c r="H30" s="15"/>
      <c r="I30" s="60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18.5" thickBot="1">
      <c r="A31" s="200" t="s">
        <v>84</v>
      </c>
      <c r="B31" s="201"/>
      <c r="C31" s="201"/>
      <c r="D31" s="201"/>
      <c r="E31" s="202"/>
      <c r="F31" s="15"/>
      <c r="G31" s="114">
        <f>G29+G15</f>
        <v>2088332</v>
      </c>
      <c r="H31" s="15"/>
      <c r="I31" s="60"/>
      <c r="J31" s="15"/>
      <c r="K31" s="203" t="s">
        <v>85</v>
      </c>
      <c r="L31" s="204"/>
      <c r="M31" s="204"/>
      <c r="N31" s="204"/>
      <c r="O31" s="205"/>
      <c r="P31" s="15"/>
      <c r="Q31" s="114">
        <f>Q29+Q15</f>
        <v>2088432</v>
      </c>
      <c r="R31" s="15"/>
    </row>
    <row r="32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88" t="s">
        <v>14</v>
      </c>
      <c r="N33" s="188"/>
      <c r="O33" s="188"/>
      <c r="P33" s="188"/>
      <c r="Q33" s="188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</sheetData>
  <mergeCells count="32">
    <mergeCell ref="B7:C7"/>
    <mergeCell ref="L7:M7"/>
    <mergeCell ref="A1:Q2"/>
    <mergeCell ref="A3:C3"/>
    <mergeCell ref="K3:M3"/>
    <mergeCell ref="A5:G5"/>
    <mergeCell ref="K5:Q5"/>
    <mergeCell ref="B9:C9"/>
    <mergeCell ref="L9:M9"/>
    <mergeCell ref="B11:C11"/>
    <mergeCell ref="L11:M11"/>
    <mergeCell ref="B13:C13"/>
    <mergeCell ref="L13:M13"/>
    <mergeCell ref="A15:E15"/>
    <mergeCell ref="K15:O15"/>
    <mergeCell ref="A17:G17"/>
    <mergeCell ref="K17:Q17"/>
    <mergeCell ref="B19:C19"/>
    <mergeCell ref="L19:M19"/>
    <mergeCell ref="B21:C21"/>
    <mergeCell ref="L21:M21"/>
    <mergeCell ref="B23:C23"/>
    <mergeCell ref="L23:M23"/>
    <mergeCell ref="B25:C25"/>
    <mergeCell ref="K25:O25"/>
    <mergeCell ref="M33:Q33"/>
    <mergeCell ref="B27:C27"/>
    <mergeCell ref="K27:O27"/>
    <mergeCell ref="A29:E29"/>
    <mergeCell ref="K29:O29"/>
    <mergeCell ref="A31:E31"/>
    <mergeCell ref="K31:O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2"/>
  <sheetViews>
    <sheetView showGridLines="0" topLeftCell="A5" workbookViewId="0">
      <selection activeCell="H12" sqref="H12"/>
    </sheetView>
  </sheetViews>
  <sheetFormatPr defaultRowHeight="14.5"/>
  <cols>
    <col min="4" max="4" width="13.54296875" customWidth="1"/>
    <col min="6" max="6" width="14" bestFit="1" customWidth="1"/>
    <col min="8" max="8" width="19.08984375" bestFit="1" customWidth="1"/>
    <col min="10" max="10" width="23" bestFit="1" customWidth="1"/>
  </cols>
  <sheetData>
    <row r="1" spans="1:14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3.5" thickBot="1">
      <c r="A2" s="138" t="s">
        <v>129</v>
      </c>
      <c r="B2" s="139"/>
      <c r="C2" s="139"/>
      <c r="D2" s="139"/>
      <c r="E2" s="139"/>
      <c r="F2" s="139"/>
      <c r="G2" s="139"/>
      <c r="H2" s="139"/>
      <c r="I2" s="139"/>
      <c r="J2" s="140"/>
      <c r="K2" s="3"/>
    </row>
    <row r="3" spans="1:14" ht="16" thickBot="1">
      <c r="A3" s="1"/>
      <c r="B3" s="8"/>
      <c r="C3" s="8"/>
      <c r="D3" s="8"/>
      <c r="E3" s="8"/>
      <c r="F3" s="9"/>
      <c r="G3" s="9"/>
      <c r="H3" s="9"/>
      <c r="I3" s="1"/>
      <c r="J3" s="1"/>
      <c r="K3" s="1"/>
    </row>
    <row r="4" spans="1:14" ht="30.5" thickBot="1">
      <c r="A4" s="141" t="s">
        <v>86</v>
      </c>
      <c r="B4" s="142"/>
      <c r="C4" s="10"/>
      <c r="D4" s="11" t="s">
        <v>15</v>
      </c>
      <c r="E4" s="12"/>
      <c r="F4" s="11" t="s">
        <v>16</v>
      </c>
      <c r="G4" s="13"/>
      <c r="H4" s="14" t="s">
        <v>17</v>
      </c>
      <c r="I4" s="15"/>
      <c r="J4" s="70" t="s">
        <v>18</v>
      </c>
      <c r="K4" s="1"/>
    </row>
    <row r="5" spans="1:14" ht="15">
      <c r="A5" s="1"/>
      <c r="B5" s="10"/>
      <c r="C5" s="10"/>
      <c r="D5" s="12"/>
      <c r="E5" s="12"/>
      <c r="F5" s="12"/>
      <c r="G5" s="13"/>
      <c r="H5" s="13"/>
      <c r="I5" s="15"/>
      <c r="J5" s="15"/>
      <c r="K5" s="1"/>
    </row>
    <row r="6" spans="1:14" ht="15.5">
      <c r="A6" s="143" t="s">
        <v>19</v>
      </c>
      <c r="B6" s="144"/>
      <c r="C6" s="16"/>
      <c r="D6" s="17">
        <v>200</v>
      </c>
      <c r="E6" s="18"/>
      <c r="F6" s="62">
        <v>2500</v>
      </c>
      <c r="G6" s="20"/>
      <c r="H6" s="66">
        <f>F6*D6</f>
        <v>500000</v>
      </c>
      <c r="I6" s="65"/>
      <c r="J6" s="66">
        <f>H6*12</f>
        <v>6000000</v>
      </c>
      <c r="K6" s="1"/>
      <c r="N6" s="71"/>
    </row>
    <row r="7" spans="1:14" ht="15.5">
      <c r="A7" s="1"/>
      <c r="B7" s="16"/>
      <c r="C7" s="16"/>
      <c r="D7" s="24"/>
      <c r="E7" s="18"/>
      <c r="F7" s="63"/>
      <c r="G7" s="20"/>
      <c r="H7" s="67"/>
      <c r="I7" s="65"/>
      <c r="J7" s="65"/>
      <c r="K7" s="1"/>
    </row>
    <row r="8" spans="1:14" ht="15.5">
      <c r="A8" s="136" t="s">
        <v>19</v>
      </c>
      <c r="B8" s="137"/>
      <c r="C8" s="27"/>
      <c r="D8" s="17">
        <v>200</v>
      </c>
      <c r="E8" s="18"/>
      <c r="F8" s="62">
        <v>2500</v>
      </c>
      <c r="G8" s="20"/>
      <c r="H8" s="66">
        <f>F8*D8</f>
        <v>500000</v>
      </c>
      <c r="I8" s="65"/>
      <c r="J8" s="66">
        <f>H8*12</f>
        <v>6000000</v>
      </c>
      <c r="K8" s="1"/>
    </row>
    <row r="9" spans="1:14" ht="15.5">
      <c r="A9" s="1"/>
      <c r="B9" s="27"/>
      <c r="C9" s="27"/>
      <c r="D9" s="24"/>
      <c r="E9" s="18"/>
      <c r="F9" s="25"/>
      <c r="G9" s="20"/>
      <c r="H9" s="26"/>
      <c r="I9" s="22"/>
      <c r="J9" s="22"/>
      <c r="K9" s="1"/>
    </row>
    <row r="10" spans="1:14" ht="15.5">
      <c r="A10" s="136"/>
      <c r="B10" s="137"/>
      <c r="C10" s="27"/>
      <c r="D10" s="17"/>
      <c r="E10" s="18"/>
      <c r="F10" s="62"/>
      <c r="G10" s="20"/>
      <c r="H10" s="66"/>
      <c r="I10" s="65"/>
      <c r="J10" s="66" t="s">
        <v>20</v>
      </c>
      <c r="K10" s="1"/>
    </row>
    <row r="11" spans="1:14" ht="15.5">
      <c r="A11" s="1"/>
      <c r="B11" s="27"/>
      <c r="C11" s="27"/>
      <c r="D11" s="24"/>
      <c r="E11" s="18"/>
      <c r="F11" s="25"/>
      <c r="G11" s="20"/>
      <c r="H11" s="26" t="s">
        <v>20</v>
      </c>
      <c r="I11" s="22"/>
      <c r="J11" s="22"/>
      <c r="K11" s="1"/>
    </row>
    <row r="12" spans="1:14" ht="15.5">
      <c r="A12" s="136"/>
      <c r="B12" s="137"/>
      <c r="C12" s="27"/>
      <c r="D12" s="17"/>
      <c r="E12" s="18"/>
      <c r="F12" s="62"/>
      <c r="G12" s="20"/>
      <c r="H12" s="66" t="s">
        <v>20</v>
      </c>
      <c r="I12" s="65"/>
      <c r="J12" s="66" t="s">
        <v>20</v>
      </c>
      <c r="K12" s="1"/>
    </row>
    <row r="13" spans="1:14" ht="15.5">
      <c r="A13" s="1"/>
      <c r="B13" s="27"/>
      <c r="C13" s="27"/>
      <c r="D13" s="24"/>
      <c r="E13" s="18"/>
      <c r="F13" s="25"/>
      <c r="G13" s="20"/>
      <c r="H13" s="26" t="s">
        <v>20</v>
      </c>
      <c r="I13" s="22"/>
      <c r="J13" s="22"/>
      <c r="K13" s="1"/>
    </row>
    <row r="14" spans="1:14" ht="15.5">
      <c r="A14" s="136"/>
      <c r="B14" s="137"/>
      <c r="C14" s="27"/>
      <c r="D14" s="17"/>
      <c r="E14" s="18"/>
      <c r="F14" s="62"/>
      <c r="G14" s="20"/>
      <c r="H14" s="66" t="s">
        <v>20</v>
      </c>
      <c r="I14" s="65"/>
      <c r="J14" s="66" t="s">
        <v>20</v>
      </c>
      <c r="K14" s="1"/>
    </row>
    <row r="15" spans="1:14" ht="15.5">
      <c r="A15" s="1"/>
      <c r="B15" s="29"/>
      <c r="C15" s="29"/>
      <c r="D15" s="30"/>
      <c r="E15" s="31"/>
      <c r="F15" s="30"/>
      <c r="G15" s="32"/>
      <c r="H15" s="32"/>
      <c r="I15" s="22"/>
      <c r="J15" s="22"/>
      <c r="K15" s="1"/>
    </row>
    <row r="16" spans="1:14" ht="15.5">
      <c r="A16" s="136"/>
      <c r="B16" s="137"/>
      <c r="C16" s="27"/>
      <c r="D16" s="17"/>
      <c r="E16" s="18"/>
      <c r="F16" s="62"/>
      <c r="G16" s="20"/>
      <c r="H16" s="66" t="s">
        <v>20</v>
      </c>
      <c r="I16" s="65"/>
      <c r="J16" s="66" t="s">
        <v>20</v>
      </c>
      <c r="K16" s="1"/>
    </row>
    <row r="17" spans="1:11">
      <c r="A17" s="1"/>
      <c r="B17" s="1"/>
      <c r="C17" s="1"/>
      <c r="D17" s="33"/>
      <c r="E17" s="34"/>
      <c r="F17" s="33"/>
      <c r="G17" s="22"/>
      <c r="H17" s="22"/>
      <c r="I17" s="22"/>
      <c r="J17" s="22"/>
      <c r="K17" s="1"/>
    </row>
    <row r="18" spans="1:11" ht="15.5">
      <c r="A18" s="136"/>
      <c r="B18" s="137"/>
      <c r="C18" s="1"/>
      <c r="D18" s="35"/>
      <c r="E18" s="34"/>
      <c r="F18" s="62"/>
      <c r="G18" s="20"/>
      <c r="H18" s="66" t="s">
        <v>20</v>
      </c>
      <c r="I18" s="65"/>
      <c r="J18" s="66" t="s">
        <v>20</v>
      </c>
      <c r="K18" s="1"/>
    </row>
    <row r="19" spans="1:11">
      <c r="A19" s="1"/>
      <c r="B19" s="1"/>
      <c r="C19" s="1"/>
      <c r="D19" s="33"/>
      <c r="E19" s="34"/>
      <c r="F19" s="37"/>
      <c r="G19" s="22"/>
      <c r="H19" s="22"/>
      <c r="I19" s="22"/>
      <c r="J19" s="22"/>
      <c r="K19" s="1"/>
    </row>
    <row r="20" spans="1:11" ht="15.5">
      <c r="A20" s="136"/>
      <c r="B20" s="137"/>
      <c r="C20" s="1"/>
      <c r="D20" s="35"/>
      <c r="E20" s="34"/>
      <c r="F20" s="62"/>
      <c r="G20" s="20"/>
      <c r="H20" s="66" t="s">
        <v>20</v>
      </c>
      <c r="I20" s="65"/>
      <c r="J20" s="66" t="s">
        <v>20</v>
      </c>
      <c r="K20" s="1"/>
    </row>
    <row r="21" spans="1:11">
      <c r="A21" s="1"/>
      <c r="B21" s="1"/>
      <c r="C21" s="1"/>
      <c r="D21" s="33"/>
      <c r="E21" s="34"/>
      <c r="F21" s="38"/>
      <c r="G21" s="22"/>
      <c r="H21" s="22"/>
      <c r="I21" s="22"/>
      <c r="J21" s="22"/>
      <c r="K21" s="1"/>
    </row>
    <row r="22" spans="1:11" ht="15.5">
      <c r="A22" s="136"/>
      <c r="B22" s="137"/>
      <c r="C22" s="1"/>
      <c r="D22" s="35"/>
      <c r="E22" s="34"/>
      <c r="F22" s="62"/>
      <c r="G22" s="20"/>
      <c r="H22" s="66" t="s">
        <v>20</v>
      </c>
      <c r="I22" s="65"/>
      <c r="J22" s="66" t="s">
        <v>20</v>
      </c>
      <c r="K22" s="1"/>
    </row>
    <row r="23" spans="1:11">
      <c r="A23" s="1"/>
      <c r="B23" s="1"/>
      <c r="C23" s="1"/>
      <c r="D23" s="33"/>
      <c r="E23" s="34"/>
      <c r="F23" s="33"/>
      <c r="G23" s="22"/>
      <c r="H23" s="22"/>
      <c r="I23" s="22"/>
      <c r="J23" s="22"/>
      <c r="K23" s="1"/>
    </row>
    <row r="24" spans="1:11" ht="15.5">
      <c r="A24" s="136"/>
      <c r="B24" s="137"/>
      <c r="C24" s="1"/>
      <c r="D24" s="35"/>
      <c r="E24" s="34"/>
      <c r="F24" s="62"/>
      <c r="G24" s="20"/>
      <c r="H24" s="66" t="s">
        <v>20</v>
      </c>
      <c r="I24" s="65"/>
      <c r="J24" s="66" t="s">
        <v>20</v>
      </c>
      <c r="K24" s="1"/>
    </row>
    <row r="25" spans="1:11" ht="15" thickBot="1">
      <c r="A25" s="1"/>
      <c r="B25" s="1"/>
      <c r="C25" s="1"/>
      <c r="D25" s="33"/>
      <c r="E25" s="34"/>
      <c r="F25" s="33"/>
      <c r="G25" s="22"/>
      <c r="H25" s="22"/>
      <c r="I25" s="22"/>
      <c r="J25" s="22"/>
      <c r="K25" s="1"/>
    </row>
    <row r="26" spans="1:11" ht="16" thickBot="1">
      <c r="A26" s="132" t="s">
        <v>21</v>
      </c>
      <c r="B26" s="133"/>
      <c r="C26" s="133"/>
      <c r="D26" s="133"/>
      <c r="E26" s="133"/>
      <c r="F26" s="134"/>
      <c r="G26" s="22"/>
      <c r="H26" s="64">
        <f>SUM(H6:H24)</f>
        <v>1000000</v>
      </c>
      <c r="I26" s="22"/>
      <c r="J26" s="64">
        <f>J6+J8</f>
        <v>12000000</v>
      </c>
      <c r="K26" s="1"/>
    </row>
    <row r="27" spans="1:11">
      <c r="A27" s="1"/>
      <c r="B27" s="1"/>
      <c r="C27" s="1"/>
      <c r="D27" s="1"/>
      <c r="E27" s="1"/>
      <c r="F27" s="1"/>
      <c r="G27" s="15"/>
      <c r="H27" s="15"/>
      <c r="I27" s="15"/>
      <c r="J27" s="15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</row>
    <row r="30" spans="1:11">
      <c r="A30" s="1"/>
      <c r="B30" s="1"/>
      <c r="C30" s="1"/>
      <c r="D30" s="1"/>
      <c r="E30" s="1"/>
      <c r="F30" s="1"/>
    </row>
    <row r="31" spans="1:11">
      <c r="A31" s="1"/>
      <c r="B31" s="1"/>
      <c r="C31" s="1"/>
      <c r="D31" s="1"/>
      <c r="E31" s="1"/>
      <c r="F31" s="1"/>
    </row>
    <row r="32" spans="1:11">
      <c r="A32" s="1"/>
      <c r="B32" s="1"/>
      <c r="C32" s="1"/>
      <c r="D32" s="1"/>
      <c r="E32" s="1"/>
      <c r="F32" s="1"/>
      <c r="G32" s="1"/>
      <c r="H32" s="1"/>
      <c r="I32" s="135"/>
      <c r="J32" s="135"/>
      <c r="K32" s="135"/>
    </row>
  </sheetData>
  <mergeCells count="14">
    <mergeCell ref="A12:B12"/>
    <mergeCell ref="A2:J2"/>
    <mergeCell ref="A4:B4"/>
    <mergeCell ref="A6:B6"/>
    <mergeCell ref="A8:B8"/>
    <mergeCell ref="A10:B10"/>
    <mergeCell ref="A26:F26"/>
    <mergeCell ref="I32:K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2"/>
  <sheetViews>
    <sheetView showGridLines="0" workbookViewId="0">
      <selection activeCell="G10" sqref="G10"/>
    </sheetView>
  </sheetViews>
  <sheetFormatPr defaultRowHeight="14.5"/>
  <cols>
    <col min="4" max="4" width="12.08984375" customWidth="1"/>
    <col min="6" max="6" width="14.36328125" customWidth="1"/>
    <col min="8" max="8" width="19.08984375" bestFit="1" customWidth="1"/>
    <col min="10" max="10" width="18.54296875" customWidth="1"/>
  </cols>
  <sheetData>
    <row r="1" spans="1:11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.5" thickBot="1">
      <c r="A2" s="149" t="s">
        <v>130</v>
      </c>
      <c r="B2" s="150"/>
      <c r="C2" s="150"/>
      <c r="D2" s="150"/>
      <c r="E2" s="150"/>
      <c r="F2" s="150"/>
      <c r="G2" s="150"/>
      <c r="H2" s="150"/>
      <c r="I2" s="150"/>
      <c r="J2" s="151"/>
      <c r="K2" s="39"/>
    </row>
    <row r="3" spans="1:11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</row>
    <row r="4" spans="1:11" ht="30.5" thickBot="1">
      <c r="A4" s="152" t="s">
        <v>95</v>
      </c>
      <c r="B4" s="153"/>
      <c r="C4" s="42"/>
      <c r="D4" s="43" t="s">
        <v>89</v>
      </c>
      <c r="E4" s="13"/>
      <c r="F4" s="43" t="s">
        <v>23</v>
      </c>
      <c r="G4" s="13"/>
      <c r="H4" s="14" t="s">
        <v>24</v>
      </c>
      <c r="I4" s="15"/>
      <c r="J4" s="72" t="s">
        <v>25</v>
      </c>
      <c r="K4" s="15"/>
    </row>
    <row r="5" spans="1:11" ht="15">
      <c r="A5" s="15"/>
      <c r="B5" s="42"/>
      <c r="C5" s="42"/>
      <c r="D5" s="13"/>
      <c r="E5" s="13"/>
      <c r="F5" s="13"/>
      <c r="G5" s="13"/>
      <c r="H5" s="13"/>
      <c r="I5" s="15"/>
      <c r="J5" s="15"/>
      <c r="K5" s="15"/>
    </row>
    <row r="6" spans="1:11" ht="15.5">
      <c r="A6" s="143" t="s">
        <v>26</v>
      </c>
      <c r="B6" s="144"/>
      <c r="C6" s="16"/>
      <c r="D6" s="17">
        <v>200</v>
      </c>
      <c r="E6" s="18"/>
      <c r="F6" s="62">
        <v>1000</v>
      </c>
      <c r="G6" s="20"/>
      <c r="H6" s="66">
        <v>200000</v>
      </c>
      <c r="I6" s="65"/>
      <c r="J6" s="66">
        <v>2400000</v>
      </c>
      <c r="K6" s="15"/>
    </row>
    <row r="7" spans="1:11" ht="15.5">
      <c r="A7" s="1"/>
      <c r="B7" s="16"/>
      <c r="C7" s="16"/>
      <c r="D7" s="24"/>
      <c r="E7" s="18"/>
      <c r="F7" s="63"/>
      <c r="G7" s="20"/>
      <c r="H7" s="67"/>
      <c r="I7" s="65"/>
      <c r="J7" s="65"/>
      <c r="K7" s="15"/>
    </row>
    <row r="8" spans="1:11" ht="15.5">
      <c r="A8" s="136"/>
      <c r="B8" s="137"/>
      <c r="C8" s="27"/>
      <c r="D8" s="17">
        <v>200</v>
      </c>
      <c r="E8" s="18"/>
      <c r="F8" s="62">
        <v>1000</v>
      </c>
      <c r="G8" s="20"/>
      <c r="H8" s="66">
        <v>200000</v>
      </c>
      <c r="I8" s="65"/>
      <c r="J8" s="66">
        <v>2400000</v>
      </c>
      <c r="K8" s="15"/>
    </row>
    <row r="9" spans="1:11" ht="15.5">
      <c r="A9" s="1"/>
      <c r="B9" s="27"/>
      <c r="C9" s="27"/>
      <c r="D9" s="24"/>
      <c r="E9" s="18"/>
      <c r="F9" s="25"/>
      <c r="G9" s="20"/>
      <c r="H9" s="26"/>
      <c r="I9" s="22"/>
      <c r="J9" s="22"/>
      <c r="K9" s="15"/>
    </row>
    <row r="10" spans="1:11" ht="15.5">
      <c r="A10" s="136"/>
      <c r="B10" s="137"/>
      <c r="C10" s="27"/>
      <c r="D10" s="17"/>
      <c r="E10" s="18"/>
      <c r="F10" s="62"/>
      <c r="G10" s="20"/>
      <c r="H10" s="66"/>
      <c r="I10" s="65"/>
      <c r="J10" s="66" t="s">
        <v>20</v>
      </c>
      <c r="K10" s="15"/>
    </row>
    <row r="11" spans="1:11" ht="15.5">
      <c r="A11" s="1"/>
      <c r="B11" s="27"/>
      <c r="C11" s="27"/>
      <c r="D11" s="24"/>
      <c r="E11" s="18"/>
      <c r="F11" s="25"/>
      <c r="G11" s="20"/>
      <c r="H11" s="26" t="s">
        <v>20</v>
      </c>
      <c r="I11" s="22"/>
      <c r="J11" s="22"/>
      <c r="K11" s="15"/>
    </row>
    <row r="12" spans="1:11" ht="15.5">
      <c r="A12" s="136"/>
      <c r="B12" s="137"/>
      <c r="C12" s="27"/>
      <c r="D12" s="17"/>
      <c r="E12" s="18"/>
      <c r="F12" s="62"/>
      <c r="G12" s="20"/>
      <c r="H12" s="66" t="s">
        <v>20</v>
      </c>
      <c r="I12" s="65"/>
      <c r="J12" s="66" t="s">
        <v>20</v>
      </c>
      <c r="K12" s="15"/>
    </row>
    <row r="13" spans="1:11" ht="15.5">
      <c r="A13" s="1"/>
      <c r="B13" s="27"/>
      <c r="C13" s="27"/>
      <c r="D13" s="24"/>
      <c r="E13" s="18"/>
      <c r="F13" s="25"/>
      <c r="G13" s="20"/>
      <c r="H13" s="26" t="s">
        <v>20</v>
      </c>
      <c r="I13" s="22"/>
      <c r="J13" s="22"/>
      <c r="K13" s="15"/>
    </row>
    <row r="14" spans="1:11" ht="15.5">
      <c r="A14" s="136"/>
      <c r="B14" s="137"/>
      <c r="C14" s="27"/>
      <c r="D14" s="17"/>
      <c r="E14" s="18"/>
      <c r="F14" s="62"/>
      <c r="G14" s="20"/>
      <c r="H14" s="66" t="s">
        <v>20</v>
      </c>
      <c r="I14" s="65"/>
      <c r="J14" s="66" t="s">
        <v>20</v>
      </c>
      <c r="K14" s="15"/>
    </row>
    <row r="15" spans="1:11" ht="15.5">
      <c r="A15" s="1"/>
      <c r="B15" s="29"/>
      <c r="C15" s="29"/>
      <c r="D15" s="30"/>
      <c r="E15" s="31"/>
      <c r="F15" s="30"/>
      <c r="G15" s="32"/>
      <c r="H15" s="32"/>
      <c r="I15" s="22"/>
      <c r="J15" s="22"/>
      <c r="K15" s="15"/>
    </row>
    <row r="16" spans="1:11" ht="15.5">
      <c r="A16" s="136"/>
      <c r="B16" s="137"/>
      <c r="C16" s="27"/>
      <c r="D16" s="17"/>
      <c r="E16" s="18"/>
      <c r="F16" s="62"/>
      <c r="G16" s="20"/>
      <c r="H16" s="66" t="s">
        <v>20</v>
      </c>
      <c r="I16" s="65"/>
      <c r="J16" s="66" t="s">
        <v>20</v>
      </c>
      <c r="K16" s="15"/>
    </row>
    <row r="17" spans="1:12">
      <c r="A17" s="1"/>
      <c r="B17" s="1"/>
      <c r="C17" s="1"/>
      <c r="D17" s="33"/>
      <c r="E17" s="34"/>
      <c r="F17" s="33"/>
      <c r="G17" s="22"/>
      <c r="H17" s="22"/>
      <c r="I17" s="22"/>
      <c r="J17" s="22"/>
      <c r="K17" s="15"/>
    </row>
    <row r="18" spans="1:12" ht="15.5">
      <c r="A18" s="136"/>
      <c r="B18" s="137"/>
      <c r="C18" s="1"/>
      <c r="D18" s="35"/>
      <c r="E18" s="34"/>
      <c r="F18" s="62"/>
      <c r="G18" s="20"/>
      <c r="H18" s="66" t="s">
        <v>20</v>
      </c>
      <c r="I18" s="65"/>
      <c r="J18" s="66" t="s">
        <v>20</v>
      </c>
      <c r="K18" s="15"/>
    </row>
    <row r="19" spans="1:12">
      <c r="A19" s="1"/>
      <c r="B19" s="1"/>
      <c r="C19" s="1"/>
      <c r="D19" s="33"/>
      <c r="E19" s="34"/>
      <c r="F19" s="37"/>
      <c r="G19" s="22"/>
      <c r="H19" s="22"/>
      <c r="I19" s="22"/>
      <c r="J19" s="22"/>
      <c r="K19" s="15"/>
    </row>
    <row r="20" spans="1:12" ht="15.5">
      <c r="A20" s="136"/>
      <c r="B20" s="137"/>
      <c r="C20" s="1"/>
      <c r="D20" s="35"/>
      <c r="E20" s="34"/>
      <c r="F20" s="62"/>
      <c r="G20" s="20"/>
      <c r="H20" s="66" t="s">
        <v>20</v>
      </c>
      <c r="I20" s="65"/>
      <c r="J20" s="66" t="s">
        <v>20</v>
      </c>
      <c r="K20" s="15"/>
    </row>
    <row r="21" spans="1:12">
      <c r="A21" s="1"/>
      <c r="B21" s="1"/>
      <c r="C21" s="1"/>
      <c r="D21" s="33"/>
      <c r="E21" s="34"/>
      <c r="F21" s="38"/>
      <c r="G21" s="22"/>
      <c r="H21" s="22"/>
      <c r="I21" s="22"/>
      <c r="J21" s="22"/>
      <c r="K21" s="15"/>
    </row>
    <row r="22" spans="1:12" ht="15.5">
      <c r="A22" s="136"/>
      <c r="B22" s="137"/>
      <c r="C22" s="1"/>
      <c r="D22" s="35"/>
      <c r="E22" s="34"/>
      <c r="F22" s="62"/>
      <c r="G22" s="20"/>
      <c r="H22" s="66" t="s">
        <v>20</v>
      </c>
      <c r="I22" s="65"/>
      <c r="J22" s="66" t="s">
        <v>20</v>
      </c>
      <c r="K22" s="15"/>
    </row>
    <row r="23" spans="1:12">
      <c r="A23" s="1"/>
      <c r="B23" s="1"/>
      <c r="C23" s="1"/>
      <c r="D23" s="33"/>
      <c r="E23" s="34"/>
      <c r="F23" s="33"/>
      <c r="G23" s="22"/>
      <c r="H23" s="22"/>
      <c r="I23" s="22"/>
      <c r="J23" s="22"/>
      <c r="K23" s="15"/>
    </row>
    <row r="24" spans="1:12" ht="15.5">
      <c r="A24" s="136"/>
      <c r="B24" s="137"/>
      <c r="C24" s="1"/>
      <c r="D24" s="35"/>
      <c r="E24" s="34"/>
      <c r="F24" s="62"/>
      <c r="G24" s="20"/>
      <c r="H24" s="66" t="s">
        <v>20</v>
      </c>
      <c r="I24" s="65"/>
      <c r="J24" s="66" t="s">
        <v>20</v>
      </c>
      <c r="K24" s="15"/>
    </row>
    <row r="25" spans="1:12" ht="15" thickBot="1">
      <c r="A25" s="15"/>
      <c r="B25" s="15"/>
      <c r="C25" s="15"/>
      <c r="D25" s="22"/>
      <c r="E25" s="22"/>
      <c r="F25" s="44"/>
      <c r="G25" s="22"/>
      <c r="H25" s="22"/>
      <c r="I25" s="22"/>
      <c r="J25" s="22"/>
      <c r="K25" s="15"/>
    </row>
    <row r="26" spans="1:12" ht="16" thickBot="1">
      <c r="A26" s="145" t="s">
        <v>21</v>
      </c>
      <c r="B26" s="146"/>
      <c r="C26" s="146"/>
      <c r="D26" s="146"/>
      <c r="E26" s="146"/>
      <c r="F26" s="147"/>
      <c r="G26" s="22"/>
      <c r="H26" s="64">
        <v>400000</v>
      </c>
      <c r="I26" s="22"/>
      <c r="J26" s="64">
        <v>4800000</v>
      </c>
      <c r="K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5"/>
      <c r="B32" s="15"/>
      <c r="C32" s="15"/>
      <c r="D32" s="15"/>
      <c r="E32" s="15"/>
      <c r="F32" s="15"/>
      <c r="G32" s="15"/>
      <c r="H32" s="15"/>
      <c r="I32" s="148" t="s">
        <v>14</v>
      </c>
      <c r="J32" s="148"/>
      <c r="K32" s="148"/>
    </row>
  </sheetData>
  <mergeCells count="14">
    <mergeCell ref="A12:B12"/>
    <mergeCell ref="A2:J2"/>
    <mergeCell ref="A4:B4"/>
    <mergeCell ref="A6:B6"/>
    <mergeCell ref="A8:B8"/>
    <mergeCell ref="A10:B10"/>
    <mergeCell ref="A26:F26"/>
    <mergeCell ref="I32:K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32"/>
  <sheetViews>
    <sheetView showGridLines="0" workbookViewId="0">
      <selection activeCell="J14" sqref="J14"/>
    </sheetView>
  </sheetViews>
  <sheetFormatPr defaultRowHeight="14.5"/>
  <cols>
    <col min="2" max="2" width="15.36328125" customWidth="1"/>
    <col min="4" max="4" width="22.54296875" customWidth="1"/>
    <col min="6" max="6" width="18.6328125" customWidth="1"/>
    <col min="8" max="8" width="22.36328125" customWidth="1"/>
    <col min="10" max="10" width="24.36328125" customWidth="1"/>
  </cols>
  <sheetData>
    <row r="1" spans="1:12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ht="20.5" thickBot="1">
      <c r="A2" s="149" t="s">
        <v>131</v>
      </c>
      <c r="B2" s="150"/>
      <c r="C2" s="150"/>
      <c r="D2" s="150"/>
      <c r="E2" s="150"/>
      <c r="F2" s="150"/>
      <c r="G2" s="150"/>
      <c r="H2" s="150"/>
      <c r="I2" s="150"/>
      <c r="J2" s="151"/>
      <c r="K2" s="39"/>
    </row>
    <row r="3" spans="1:12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</row>
    <row r="4" spans="1:12" ht="16" thickBot="1">
      <c r="A4" s="152" t="s">
        <v>96</v>
      </c>
      <c r="B4" s="153"/>
      <c r="C4" s="42"/>
      <c r="D4" s="43" t="s">
        <v>90</v>
      </c>
      <c r="E4" s="13"/>
      <c r="F4" s="43" t="s">
        <v>27</v>
      </c>
      <c r="G4" s="13"/>
      <c r="H4" s="14" t="s">
        <v>132</v>
      </c>
      <c r="I4" s="15"/>
      <c r="J4" s="72" t="s">
        <v>133</v>
      </c>
      <c r="K4" s="15"/>
    </row>
    <row r="5" spans="1:12" ht="15">
      <c r="A5" s="15"/>
      <c r="B5" s="42"/>
      <c r="C5" s="42"/>
      <c r="D5" s="13"/>
      <c r="E5" s="13"/>
      <c r="F5" s="13"/>
      <c r="G5" s="13"/>
      <c r="H5" s="13"/>
      <c r="I5" s="15"/>
      <c r="J5" s="15"/>
      <c r="K5" s="15"/>
    </row>
    <row r="6" spans="1:12" ht="15.5">
      <c r="A6" s="143"/>
      <c r="B6" s="144"/>
      <c r="C6" s="16"/>
      <c r="D6" s="17">
        <v>100</v>
      </c>
      <c r="E6" s="18"/>
      <c r="F6" s="62">
        <v>100</v>
      </c>
      <c r="G6" s="20"/>
      <c r="H6" s="66">
        <v>10000</v>
      </c>
      <c r="I6" s="65"/>
      <c r="J6" s="66">
        <v>120000</v>
      </c>
      <c r="K6" s="15"/>
    </row>
    <row r="7" spans="1:12" ht="15.5">
      <c r="A7" s="1"/>
      <c r="B7" s="16"/>
      <c r="C7" s="16"/>
      <c r="D7" s="24"/>
      <c r="E7" s="18"/>
      <c r="F7" s="18"/>
      <c r="G7" s="18"/>
      <c r="H7" s="18"/>
      <c r="I7" s="18"/>
      <c r="J7" s="18"/>
      <c r="K7" s="18"/>
    </row>
    <row r="8" spans="1:12" ht="15.5">
      <c r="A8" s="136"/>
      <c r="B8" s="137"/>
      <c r="C8" s="27"/>
      <c r="D8" s="17"/>
      <c r="E8" s="18"/>
      <c r="F8" s="62"/>
      <c r="G8" s="20"/>
      <c r="H8" s="66" t="s">
        <v>20</v>
      </c>
      <c r="I8" s="65"/>
      <c r="J8" s="66" t="s">
        <v>20</v>
      </c>
      <c r="K8" s="15"/>
    </row>
    <row r="9" spans="1:12" ht="15.5">
      <c r="A9" s="1"/>
      <c r="B9" s="27"/>
      <c r="C9" s="27"/>
      <c r="D9" s="24"/>
      <c r="E9" s="18"/>
      <c r="F9" s="25"/>
      <c r="G9" s="20"/>
      <c r="H9" s="26"/>
      <c r="I9" s="22"/>
      <c r="J9" s="22"/>
      <c r="K9" s="15"/>
    </row>
    <row r="10" spans="1:12" ht="15.5">
      <c r="A10" s="136"/>
      <c r="B10" s="137"/>
      <c r="C10" s="27"/>
      <c r="D10" s="17"/>
      <c r="E10" s="18"/>
      <c r="F10" s="62"/>
      <c r="G10" s="20"/>
      <c r="H10" s="66" t="s">
        <v>20</v>
      </c>
      <c r="I10" s="65"/>
      <c r="J10" s="66" t="s">
        <v>20</v>
      </c>
      <c r="K10" s="15"/>
    </row>
    <row r="11" spans="1:12" ht="15.5">
      <c r="A11" s="1"/>
      <c r="B11" s="27"/>
      <c r="C11" s="27"/>
      <c r="D11" s="24"/>
      <c r="E11" s="18"/>
      <c r="F11" s="18"/>
      <c r="G11" s="18"/>
      <c r="H11" s="18" t="s">
        <v>20</v>
      </c>
      <c r="I11" s="18"/>
      <c r="J11" s="18"/>
      <c r="K11" s="18"/>
      <c r="L11" s="18"/>
    </row>
    <row r="12" spans="1:12" ht="15.5">
      <c r="A12" s="136"/>
      <c r="B12" s="137"/>
      <c r="C12" s="27"/>
      <c r="D12" s="17"/>
      <c r="E12" s="18"/>
      <c r="F12" s="62"/>
      <c r="G12" s="20"/>
      <c r="H12" s="66" t="s">
        <v>20</v>
      </c>
      <c r="I12" s="65"/>
      <c r="J12" s="66" t="s">
        <v>20</v>
      </c>
      <c r="K12" s="15"/>
    </row>
    <row r="13" spans="1:12" ht="15.5">
      <c r="A13" s="1"/>
      <c r="B13" s="27"/>
      <c r="C13" s="27"/>
      <c r="D13" s="24"/>
      <c r="H13" t="s">
        <v>20</v>
      </c>
    </row>
    <row r="14" spans="1:12" ht="15.5">
      <c r="A14" s="136"/>
      <c r="B14" s="137"/>
      <c r="C14" s="27"/>
      <c r="D14" s="17"/>
      <c r="E14" s="18"/>
      <c r="F14" s="62"/>
      <c r="G14" s="20"/>
      <c r="H14" s="66" t="s">
        <v>20</v>
      </c>
      <c r="I14" s="65"/>
      <c r="J14" s="66" t="s">
        <v>20</v>
      </c>
      <c r="K14" s="15"/>
    </row>
    <row r="15" spans="1:12" ht="15.5">
      <c r="A15" s="1"/>
      <c r="B15" s="29"/>
      <c r="C15" s="29"/>
      <c r="D15" s="30"/>
    </row>
    <row r="16" spans="1:12" ht="15.5">
      <c r="A16" s="136"/>
      <c r="B16" s="137"/>
      <c r="C16" s="27"/>
      <c r="D16" s="17"/>
      <c r="E16" s="18"/>
      <c r="F16" s="62"/>
      <c r="G16" s="20"/>
      <c r="H16" s="66" t="s">
        <v>20</v>
      </c>
      <c r="I16" s="65"/>
      <c r="J16" s="66" t="s">
        <v>20</v>
      </c>
      <c r="K16" s="15"/>
    </row>
    <row r="17" spans="1:12">
      <c r="A17" s="1"/>
      <c r="B17" s="1"/>
      <c r="C17" s="1"/>
      <c r="D17" s="33"/>
      <c r="E17" s="34"/>
      <c r="F17" s="34"/>
      <c r="G17" s="34"/>
      <c r="H17" s="34"/>
      <c r="I17" s="34"/>
      <c r="J17" s="34"/>
      <c r="K17" s="34"/>
    </row>
    <row r="18" spans="1:12" ht="15.5">
      <c r="A18" s="136"/>
      <c r="B18" s="137"/>
      <c r="C18" s="1"/>
      <c r="D18" s="35"/>
      <c r="E18" s="34"/>
      <c r="F18" s="62"/>
      <c r="G18" s="20"/>
      <c r="H18" s="66" t="s">
        <v>20</v>
      </c>
      <c r="I18" s="65"/>
      <c r="J18" s="66" t="s">
        <v>20</v>
      </c>
      <c r="K18" s="15"/>
    </row>
    <row r="19" spans="1:12">
      <c r="A19" s="1"/>
      <c r="B19" s="1"/>
      <c r="C19" s="1"/>
      <c r="D19" s="33"/>
      <c r="E19" s="34"/>
      <c r="F19" s="34"/>
      <c r="G19" s="34"/>
      <c r="H19" s="34"/>
      <c r="I19" s="34"/>
      <c r="J19" s="34"/>
      <c r="K19" s="34"/>
    </row>
    <row r="20" spans="1:12" ht="15.5">
      <c r="A20" s="136"/>
      <c r="B20" s="137"/>
      <c r="C20" s="1"/>
      <c r="D20" s="35"/>
      <c r="E20" s="34"/>
      <c r="F20" s="62"/>
      <c r="G20" s="20"/>
      <c r="H20" s="66" t="s">
        <v>20</v>
      </c>
      <c r="I20" s="65"/>
      <c r="J20" s="66" t="s">
        <v>20</v>
      </c>
      <c r="K20" s="15"/>
    </row>
    <row r="21" spans="1:12">
      <c r="A21" s="1"/>
      <c r="B21" s="1"/>
      <c r="C21" s="1"/>
      <c r="D21" s="33"/>
      <c r="E21" s="34"/>
      <c r="F21" s="34"/>
      <c r="G21" s="34"/>
      <c r="H21" s="34"/>
      <c r="I21" s="34"/>
      <c r="J21" s="34"/>
      <c r="K21" s="34"/>
    </row>
    <row r="22" spans="1:12" ht="15.5">
      <c r="A22" s="136"/>
      <c r="B22" s="137"/>
      <c r="C22" s="1"/>
      <c r="D22" s="35"/>
      <c r="E22" s="34"/>
      <c r="F22" s="62"/>
      <c r="G22" s="20"/>
      <c r="H22" s="66" t="s">
        <v>20</v>
      </c>
      <c r="I22" s="65"/>
      <c r="J22" s="66" t="s">
        <v>20</v>
      </c>
      <c r="K22" s="15"/>
    </row>
    <row r="23" spans="1:12">
      <c r="A23" s="1"/>
      <c r="B23" s="1"/>
      <c r="C23" s="1"/>
      <c r="D23" s="33"/>
      <c r="E23" s="34"/>
      <c r="F23" s="34"/>
      <c r="G23" s="34"/>
      <c r="H23" s="34"/>
      <c r="I23" s="34"/>
      <c r="J23" s="34"/>
      <c r="K23" s="34"/>
    </row>
    <row r="24" spans="1:12" ht="15.5">
      <c r="A24" s="136"/>
      <c r="B24" s="137"/>
      <c r="C24" s="1"/>
      <c r="D24" s="35"/>
      <c r="E24" s="34"/>
      <c r="F24" s="62"/>
      <c r="G24" s="20"/>
      <c r="H24" s="66" t="s">
        <v>20</v>
      </c>
      <c r="I24" s="65"/>
      <c r="J24" s="66" t="s">
        <v>20</v>
      </c>
      <c r="K24" s="15"/>
    </row>
    <row r="25" spans="1:12" ht="15" thickBot="1">
      <c r="A25" s="15"/>
      <c r="B25" s="15"/>
      <c r="C25" s="15"/>
      <c r="D25" s="22"/>
      <c r="E25" s="22"/>
      <c r="F25" s="44"/>
      <c r="G25" s="22"/>
      <c r="H25" s="22"/>
      <c r="I25" s="22"/>
      <c r="J25" s="22"/>
      <c r="K25" s="15"/>
    </row>
    <row r="26" spans="1:12" ht="16" thickBot="1">
      <c r="A26" s="145" t="s">
        <v>21</v>
      </c>
      <c r="B26" s="146"/>
      <c r="C26" s="146"/>
      <c r="D26" s="146"/>
      <c r="E26" s="146"/>
      <c r="F26" s="147"/>
      <c r="G26" s="22"/>
      <c r="H26" s="64">
        <v>10000</v>
      </c>
      <c r="I26" s="22"/>
      <c r="J26" s="64">
        <v>120000</v>
      </c>
      <c r="K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2">
      <c r="A29" s="15"/>
      <c r="B29" s="15"/>
      <c r="C29" s="15"/>
      <c r="D29" s="15"/>
      <c r="E29" s="15"/>
      <c r="F29" s="46"/>
      <c r="G29" s="46"/>
      <c r="H29" s="46"/>
      <c r="I29" s="46"/>
      <c r="J29" s="46"/>
      <c r="K29" s="46"/>
      <c r="L29" s="46"/>
    </row>
    <row r="30" spans="1:12">
      <c r="A30" s="15"/>
      <c r="B30" s="15"/>
      <c r="C30" s="15"/>
      <c r="D30" s="15"/>
      <c r="E30" s="15"/>
      <c r="F30" s="46"/>
      <c r="G30" s="46"/>
      <c r="H30" s="46"/>
      <c r="I30" s="46"/>
      <c r="J30" s="46"/>
      <c r="K30" s="46"/>
      <c r="L30" s="46"/>
    </row>
    <row r="31" spans="1:12">
      <c r="A31" s="15"/>
      <c r="B31" s="15"/>
      <c r="C31" s="15"/>
      <c r="D31" s="15"/>
      <c r="E31" s="15"/>
      <c r="F31" s="46"/>
      <c r="G31" s="46"/>
      <c r="H31" s="46"/>
      <c r="I31" s="46"/>
      <c r="J31" s="46"/>
      <c r="K31" s="46"/>
      <c r="L31" s="46"/>
    </row>
    <row r="32" spans="1:12">
      <c r="A32" s="15"/>
      <c r="B32" s="15"/>
      <c r="C32" s="15"/>
      <c r="D32" s="15"/>
      <c r="E32" s="15"/>
      <c r="F32" s="46"/>
      <c r="G32" s="46"/>
      <c r="H32" s="46"/>
      <c r="I32" s="46" t="s">
        <v>14</v>
      </c>
      <c r="J32" s="46"/>
      <c r="K32" s="46"/>
      <c r="L32" s="46"/>
    </row>
  </sheetData>
  <mergeCells count="13">
    <mergeCell ref="A12:B12"/>
    <mergeCell ref="A2:J2"/>
    <mergeCell ref="A4:B4"/>
    <mergeCell ref="A6:B6"/>
    <mergeCell ref="A8:B8"/>
    <mergeCell ref="A10:B10"/>
    <mergeCell ref="A26:F26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32"/>
  <sheetViews>
    <sheetView showGridLines="0" workbookViewId="0">
      <selection activeCell="F14" sqref="F14"/>
    </sheetView>
  </sheetViews>
  <sheetFormatPr defaultRowHeight="14.5"/>
  <cols>
    <col min="2" max="2" width="13.08984375" customWidth="1"/>
    <col min="4" max="4" width="17" customWidth="1"/>
    <col min="6" max="6" width="21.453125" customWidth="1"/>
    <col min="8" max="8" width="17.453125" customWidth="1"/>
    <col min="10" max="10" width="24.6328125" customWidth="1"/>
  </cols>
  <sheetData>
    <row r="1" spans="1:11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6" thickBot="1">
      <c r="A2" s="154" t="s">
        <v>134</v>
      </c>
      <c r="B2" s="155"/>
      <c r="C2" s="155"/>
      <c r="D2" s="155"/>
      <c r="E2" s="155"/>
      <c r="F2" s="155"/>
      <c r="G2" s="155"/>
      <c r="H2" s="155"/>
      <c r="I2" s="155"/>
      <c r="J2" s="156"/>
      <c r="K2" s="39"/>
    </row>
    <row r="3" spans="1:11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</row>
    <row r="4" spans="1:11" ht="16" thickBot="1">
      <c r="A4" s="152" t="s">
        <v>28</v>
      </c>
      <c r="B4" s="153"/>
      <c r="C4" s="42"/>
      <c r="D4" s="43" t="s">
        <v>91</v>
      </c>
      <c r="E4" s="13"/>
      <c r="F4" s="43" t="s">
        <v>135</v>
      </c>
      <c r="G4" s="13"/>
      <c r="H4" s="14" t="s">
        <v>94</v>
      </c>
      <c r="I4" s="15"/>
      <c r="J4" s="72" t="s">
        <v>93</v>
      </c>
      <c r="K4" s="15"/>
    </row>
    <row r="5" spans="1:11" ht="15">
      <c r="A5" s="15"/>
      <c r="B5" s="42"/>
      <c r="C5" s="42"/>
      <c r="D5" s="13"/>
      <c r="E5" s="13"/>
      <c r="F5" s="13"/>
      <c r="G5" s="13"/>
      <c r="H5" s="13"/>
      <c r="I5" s="15"/>
      <c r="J5" s="15"/>
      <c r="K5" s="15"/>
    </row>
    <row r="6" spans="1:11" ht="15.5">
      <c r="A6" s="143"/>
      <c r="B6" s="144"/>
      <c r="C6" s="16"/>
      <c r="D6" s="17">
        <v>1</v>
      </c>
      <c r="E6" s="18"/>
      <c r="F6" s="62">
        <v>300000</v>
      </c>
      <c r="G6" s="20"/>
      <c r="H6" s="66">
        <v>300000</v>
      </c>
      <c r="I6" s="65"/>
      <c r="J6" s="66">
        <v>3600000</v>
      </c>
      <c r="K6" s="15"/>
    </row>
    <row r="7" spans="1:11" ht="15.5">
      <c r="A7" s="1"/>
      <c r="B7" s="16"/>
      <c r="C7" s="16"/>
      <c r="D7" s="24"/>
      <c r="E7" s="18"/>
      <c r="F7" s="62"/>
      <c r="G7" s="20"/>
      <c r="H7" s="15"/>
      <c r="I7" s="65"/>
      <c r="K7" s="15"/>
    </row>
    <row r="8" spans="1:11" ht="15.5">
      <c r="A8" s="136"/>
      <c r="B8" s="137"/>
      <c r="C8" s="27"/>
      <c r="D8" s="17">
        <v>1</v>
      </c>
      <c r="E8" s="18"/>
      <c r="F8" s="62">
        <v>10000</v>
      </c>
      <c r="G8" s="20"/>
      <c r="H8" s="66">
        <v>10000</v>
      </c>
      <c r="I8" s="65"/>
      <c r="J8" s="66">
        <v>120000</v>
      </c>
      <c r="K8" s="15"/>
    </row>
    <row r="9" spans="1:11" ht="15.5">
      <c r="A9" s="1"/>
      <c r="B9" s="27"/>
      <c r="C9" s="27"/>
      <c r="D9" s="24"/>
      <c r="E9" s="18"/>
      <c r="F9" s="25"/>
      <c r="G9" s="20"/>
      <c r="H9" s="26"/>
      <c r="I9" s="22"/>
      <c r="J9" s="22"/>
      <c r="K9" s="15"/>
    </row>
    <row r="10" spans="1:11" ht="15.5">
      <c r="A10" s="136"/>
      <c r="B10" s="137"/>
      <c r="C10" s="27"/>
      <c r="D10" s="17"/>
      <c r="E10" s="18"/>
      <c r="F10" s="62"/>
      <c r="G10" s="20"/>
      <c r="H10" s="66" t="s">
        <v>20</v>
      </c>
      <c r="I10" s="65"/>
      <c r="J10" s="66" t="s">
        <v>20</v>
      </c>
      <c r="K10" s="15"/>
    </row>
    <row r="11" spans="1:11" ht="15.5">
      <c r="A11" s="1"/>
      <c r="B11" s="27"/>
      <c r="C11" s="27"/>
      <c r="D11" s="24"/>
      <c r="E11" s="18"/>
      <c r="F11" s="25"/>
      <c r="G11" s="20"/>
      <c r="H11" s="26" t="s">
        <v>20</v>
      </c>
      <c r="I11" s="22"/>
      <c r="J11" s="22"/>
      <c r="K11" s="15"/>
    </row>
    <row r="12" spans="1:11" ht="15.5">
      <c r="A12" s="136"/>
      <c r="B12" s="137"/>
      <c r="C12" s="27"/>
      <c r="D12" s="17"/>
      <c r="E12" s="18"/>
      <c r="F12" s="62"/>
      <c r="G12" s="20"/>
      <c r="H12" s="66" t="s">
        <v>20</v>
      </c>
      <c r="I12" s="65"/>
      <c r="J12" s="66" t="s">
        <v>20</v>
      </c>
      <c r="K12" s="15"/>
    </row>
    <row r="13" spans="1:11" ht="15.5">
      <c r="A13" s="1"/>
      <c r="B13" s="27"/>
      <c r="C13" s="27"/>
      <c r="D13" s="24"/>
      <c r="E13" s="18"/>
      <c r="F13" s="25"/>
      <c r="G13" s="20"/>
      <c r="H13" s="26" t="s">
        <v>20</v>
      </c>
      <c r="I13" s="22"/>
      <c r="J13" s="22"/>
      <c r="K13" s="15"/>
    </row>
    <row r="14" spans="1:11" ht="15.5">
      <c r="A14" s="136"/>
      <c r="B14" s="137"/>
      <c r="C14" s="27"/>
      <c r="D14" s="17"/>
      <c r="E14" s="18"/>
      <c r="F14" s="62"/>
      <c r="G14" s="20"/>
      <c r="H14" s="66" t="s">
        <v>20</v>
      </c>
      <c r="I14" s="65"/>
      <c r="J14" s="66" t="s">
        <v>20</v>
      </c>
      <c r="K14" s="15"/>
    </row>
    <row r="15" spans="1:11" ht="15.5">
      <c r="A15" s="1"/>
      <c r="B15" s="29"/>
      <c r="C15" s="29"/>
      <c r="D15" s="30"/>
      <c r="E15" s="31"/>
      <c r="F15" s="30"/>
      <c r="G15" s="20"/>
      <c r="H15" s="26"/>
      <c r="I15" s="22"/>
      <c r="J15" s="22"/>
      <c r="K15" s="15"/>
    </row>
    <row r="16" spans="1:11" ht="15.5">
      <c r="A16" s="136"/>
      <c r="B16" s="137"/>
      <c r="C16" s="27"/>
      <c r="D16" s="17"/>
      <c r="E16" s="18"/>
      <c r="F16" s="62"/>
      <c r="G16" s="20"/>
      <c r="H16" s="66" t="s">
        <v>20</v>
      </c>
      <c r="I16" s="65"/>
      <c r="J16" s="66" t="s">
        <v>20</v>
      </c>
      <c r="K16" s="15"/>
    </row>
    <row r="17" spans="1:11">
      <c r="A17" s="1"/>
      <c r="B17" s="1"/>
      <c r="C17" s="1"/>
      <c r="D17" s="33"/>
      <c r="E17" s="34"/>
      <c r="F17" s="33"/>
      <c r="G17" s="20"/>
      <c r="H17" s="26"/>
      <c r="I17" s="22"/>
      <c r="J17" s="22"/>
      <c r="K17" s="15"/>
    </row>
    <row r="18" spans="1:11" ht="15.5">
      <c r="A18" s="136"/>
      <c r="B18" s="137"/>
      <c r="C18" s="1"/>
      <c r="D18" s="35"/>
      <c r="E18" s="34"/>
      <c r="F18" s="62"/>
      <c r="G18" s="20"/>
      <c r="H18" s="66" t="s">
        <v>20</v>
      </c>
      <c r="I18" s="65"/>
      <c r="J18" s="66" t="s">
        <v>20</v>
      </c>
      <c r="K18" s="15"/>
    </row>
    <row r="19" spans="1:11">
      <c r="A19" s="1"/>
      <c r="B19" s="1"/>
      <c r="C19" s="1"/>
      <c r="D19" s="33"/>
      <c r="E19" s="34"/>
      <c r="F19" s="37"/>
      <c r="G19" s="20"/>
      <c r="H19" s="26"/>
      <c r="I19" s="22"/>
      <c r="J19" s="22"/>
      <c r="K19" s="15"/>
    </row>
    <row r="20" spans="1:11" ht="15.5">
      <c r="A20" s="136"/>
      <c r="B20" s="137"/>
      <c r="C20" s="1"/>
      <c r="D20" s="35"/>
      <c r="E20" s="34"/>
      <c r="F20" s="62"/>
      <c r="G20" s="20"/>
      <c r="H20" s="66" t="s">
        <v>20</v>
      </c>
      <c r="I20" s="65"/>
      <c r="J20" s="66" t="s">
        <v>20</v>
      </c>
      <c r="K20" s="15"/>
    </row>
    <row r="21" spans="1:11">
      <c r="A21" s="1"/>
      <c r="B21" s="1"/>
      <c r="C21" s="1"/>
      <c r="D21" s="33"/>
      <c r="E21" s="34"/>
      <c r="F21" s="38"/>
      <c r="G21" s="20"/>
      <c r="H21" s="26"/>
      <c r="I21" s="22"/>
      <c r="J21" s="22"/>
      <c r="K21" s="15"/>
    </row>
    <row r="22" spans="1:11" ht="15.5">
      <c r="A22" s="136"/>
      <c r="B22" s="137"/>
      <c r="C22" s="1"/>
      <c r="D22" s="35"/>
      <c r="E22" s="34"/>
      <c r="F22" s="62"/>
      <c r="G22" s="20"/>
      <c r="H22" s="66" t="s">
        <v>20</v>
      </c>
      <c r="I22" s="65"/>
      <c r="J22" s="66" t="s">
        <v>20</v>
      </c>
      <c r="K22" s="15"/>
    </row>
    <row r="23" spans="1:11">
      <c r="A23" s="1"/>
      <c r="B23" s="1"/>
      <c r="C23" s="1"/>
      <c r="D23" s="33"/>
      <c r="E23" s="34"/>
      <c r="F23" s="33"/>
      <c r="G23" s="20"/>
      <c r="H23" s="26"/>
      <c r="I23" s="22"/>
      <c r="J23" s="22"/>
      <c r="K23" s="15"/>
    </row>
    <row r="24" spans="1:11" ht="15.5">
      <c r="A24" s="136"/>
      <c r="B24" s="137"/>
      <c r="C24" s="1"/>
      <c r="D24" s="35"/>
      <c r="E24" s="34"/>
      <c r="F24" s="62"/>
      <c r="G24" s="20"/>
      <c r="H24" s="66" t="s">
        <v>20</v>
      </c>
      <c r="I24" s="65"/>
      <c r="J24" s="66" t="s">
        <v>20</v>
      </c>
      <c r="K24" s="15"/>
    </row>
    <row r="25" spans="1:11" ht="16" thickBot="1">
      <c r="A25" s="15"/>
      <c r="B25" s="47"/>
      <c r="C25" s="47"/>
      <c r="D25" s="26"/>
      <c r="E25" s="26"/>
      <c r="F25" s="48"/>
      <c r="G25" s="20"/>
      <c r="H25" s="26"/>
      <c r="I25" s="22"/>
      <c r="J25" s="22"/>
      <c r="K25" s="15"/>
    </row>
    <row r="26" spans="1:11" ht="16" thickBot="1">
      <c r="A26" s="145" t="s">
        <v>21</v>
      </c>
      <c r="B26" s="146"/>
      <c r="C26" s="146"/>
      <c r="D26" s="146"/>
      <c r="E26" s="146"/>
      <c r="F26" s="147"/>
      <c r="G26" s="22"/>
      <c r="H26" s="64">
        <v>310000</v>
      </c>
      <c r="I26" s="22"/>
      <c r="J26" s="64">
        <v>3720000</v>
      </c>
      <c r="K26" s="15"/>
    </row>
    <row r="27" spans="1:1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A32" s="15"/>
      <c r="B32" s="15"/>
      <c r="C32" s="15"/>
      <c r="D32" s="15"/>
      <c r="E32" s="15"/>
      <c r="F32" s="15"/>
      <c r="G32" s="15"/>
      <c r="H32" s="15"/>
      <c r="I32" s="148" t="s">
        <v>14</v>
      </c>
      <c r="J32" s="148"/>
      <c r="K32" s="148"/>
    </row>
  </sheetData>
  <mergeCells count="14">
    <mergeCell ref="A12:B12"/>
    <mergeCell ref="A2:J2"/>
    <mergeCell ref="A4:B4"/>
    <mergeCell ref="A6:B6"/>
    <mergeCell ref="A8:B8"/>
    <mergeCell ref="A10:B10"/>
    <mergeCell ref="A26:F26"/>
    <mergeCell ref="I32:K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32"/>
  <sheetViews>
    <sheetView showGridLines="0" topLeftCell="A5" workbookViewId="0">
      <selection activeCell="I10" sqref="I10"/>
    </sheetView>
  </sheetViews>
  <sheetFormatPr defaultRowHeight="14.5"/>
  <cols>
    <col min="4" max="4" width="15.08984375" customWidth="1"/>
    <col min="6" max="6" width="15.90625" customWidth="1"/>
    <col min="8" max="8" width="18.08984375" customWidth="1"/>
    <col min="10" max="10" width="27.36328125" customWidth="1"/>
  </cols>
  <sheetData>
    <row r="1" spans="1:11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.5" thickBot="1">
      <c r="A2" s="149" t="s">
        <v>136</v>
      </c>
      <c r="B2" s="150"/>
      <c r="C2" s="150"/>
      <c r="D2" s="150"/>
      <c r="E2" s="150"/>
      <c r="F2" s="150"/>
      <c r="G2" s="150"/>
      <c r="H2" s="150"/>
      <c r="I2" s="150"/>
      <c r="J2" s="151"/>
      <c r="K2" s="39"/>
    </row>
    <row r="3" spans="1:11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</row>
    <row r="4" spans="1:11" ht="16" thickBot="1">
      <c r="A4" s="152" t="s">
        <v>95</v>
      </c>
      <c r="B4" s="153"/>
      <c r="C4" s="42"/>
      <c r="D4" s="43" t="s">
        <v>91</v>
      </c>
      <c r="E4" s="13"/>
      <c r="F4" s="43" t="s">
        <v>29</v>
      </c>
      <c r="G4" s="13"/>
      <c r="H4" s="14" t="s">
        <v>94</v>
      </c>
      <c r="I4" s="15"/>
      <c r="J4" s="73" t="s">
        <v>92</v>
      </c>
      <c r="K4" s="15"/>
    </row>
    <row r="5" spans="1:11" ht="15">
      <c r="A5" s="15"/>
      <c r="B5" s="42"/>
      <c r="C5" s="42"/>
      <c r="D5" s="13"/>
      <c r="E5" s="13"/>
      <c r="F5" s="13"/>
      <c r="G5" s="13"/>
      <c r="H5" s="13"/>
      <c r="I5" s="15"/>
      <c r="J5" s="15"/>
      <c r="K5" s="15"/>
    </row>
    <row r="6" spans="1:11" ht="15.5">
      <c r="A6" s="143"/>
      <c r="B6" s="144"/>
      <c r="C6" s="16"/>
      <c r="D6" s="17">
        <v>1</v>
      </c>
      <c r="E6" s="18"/>
      <c r="F6" s="74">
        <v>500</v>
      </c>
      <c r="G6" s="20"/>
      <c r="H6" s="82">
        <v>500</v>
      </c>
      <c r="I6" s="65"/>
      <c r="J6" s="66">
        <v>6000</v>
      </c>
      <c r="K6" s="15"/>
    </row>
    <row r="7" spans="1:11" ht="15.5">
      <c r="A7" s="1"/>
      <c r="B7" s="16"/>
      <c r="C7" s="16"/>
      <c r="D7" s="24"/>
      <c r="E7" s="18"/>
      <c r="F7" s="25"/>
      <c r="G7" s="20"/>
      <c r="H7" s="26"/>
      <c r="I7" s="22"/>
      <c r="J7" s="22"/>
      <c r="K7" s="15"/>
    </row>
    <row r="8" spans="1:11" ht="15.5">
      <c r="A8" s="136"/>
      <c r="B8" s="137"/>
      <c r="C8" s="27"/>
      <c r="D8" s="17"/>
      <c r="E8" s="18"/>
      <c r="F8" s="74"/>
      <c r="G8" s="20"/>
      <c r="H8" s="82" t="s">
        <v>20</v>
      </c>
      <c r="I8" s="65"/>
      <c r="J8" s="66" t="s">
        <v>20</v>
      </c>
      <c r="K8" s="15"/>
    </row>
    <row r="9" spans="1:11" ht="15.5">
      <c r="A9" s="1"/>
      <c r="B9" s="27"/>
      <c r="C9" s="27"/>
      <c r="D9" s="24"/>
      <c r="E9" s="18"/>
      <c r="F9" s="25"/>
      <c r="G9" s="20"/>
      <c r="H9" s="26"/>
      <c r="I9" s="22"/>
      <c r="J9" s="22"/>
      <c r="K9" s="15"/>
    </row>
    <row r="10" spans="1:11" ht="15.5">
      <c r="A10" s="136"/>
      <c r="B10" s="137"/>
      <c r="C10" s="27"/>
      <c r="D10" s="17"/>
      <c r="E10" s="18"/>
      <c r="F10" s="74"/>
      <c r="G10" s="20"/>
      <c r="H10" s="82" t="s">
        <v>20</v>
      </c>
      <c r="I10" s="65"/>
      <c r="J10" s="66" t="s">
        <v>20</v>
      </c>
      <c r="K10" s="15"/>
    </row>
    <row r="11" spans="1:11" ht="15.5">
      <c r="A11" s="1"/>
      <c r="B11" s="27"/>
      <c r="C11" s="27"/>
      <c r="D11" s="24"/>
      <c r="E11" s="18"/>
      <c r="F11" s="25"/>
      <c r="G11" s="20"/>
      <c r="H11" s="26" t="s">
        <v>20</v>
      </c>
      <c r="I11" s="22"/>
      <c r="J11" s="22"/>
      <c r="K11" s="15"/>
    </row>
    <row r="12" spans="1:11" ht="15.5">
      <c r="A12" s="136"/>
      <c r="B12" s="137"/>
      <c r="C12" s="27"/>
      <c r="D12" s="17"/>
      <c r="E12" s="18"/>
      <c r="F12" s="74"/>
      <c r="G12" s="20"/>
      <c r="H12" s="82" t="s">
        <v>20</v>
      </c>
      <c r="I12" s="65"/>
      <c r="J12" s="66" t="s">
        <v>20</v>
      </c>
      <c r="K12" s="15"/>
    </row>
    <row r="13" spans="1:11" ht="15.5">
      <c r="A13" s="1"/>
      <c r="B13" s="27"/>
      <c r="C13" s="27"/>
      <c r="D13" s="24"/>
      <c r="E13" s="18"/>
      <c r="F13" s="25"/>
      <c r="G13" s="20"/>
      <c r="H13" s="26" t="s">
        <v>20</v>
      </c>
      <c r="I13" s="22"/>
      <c r="J13" s="22"/>
      <c r="K13" s="15"/>
    </row>
    <row r="14" spans="1:11" ht="15.5">
      <c r="A14" s="136"/>
      <c r="B14" s="137"/>
      <c r="C14" s="27"/>
      <c r="D14" s="17"/>
      <c r="E14" s="18"/>
      <c r="F14" s="74"/>
      <c r="G14" s="20"/>
      <c r="H14" s="82" t="s">
        <v>20</v>
      </c>
      <c r="I14" s="65"/>
      <c r="J14" s="66" t="s">
        <v>20</v>
      </c>
      <c r="K14" s="15"/>
    </row>
    <row r="15" spans="1:11" ht="15.5">
      <c r="A15" s="1"/>
      <c r="B15" s="29"/>
      <c r="C15" s="29"/>
      <c r="D15" s="30"/>
      <c r="E15" s="31"/>
      <c r="F15" s="30"/>
      <c r="G15" s="20"/>
      <c r="H15" s="26"/>
      <c r="I15" s="22"/>
      <c r="J15" s="22"/>
      <c r="K15" s="15"/>
    </row>
    <row r="16" spans="1:11" ht="15.5">
      <c r="A16" s="136"/>
      <c r="B16" s="137"/>
      <c r="C16" s="27"/>
      <c r="D16" s="17"/>
      <c r="E16" s="18"/>
      <c r="F16" s="74"/>
      <c r="G16" s="20"/>
      <c r="H16" s="82" t="s">
        <v>20</v>
      </c>
      <c r="I16" s="65"/>
      <c r="J16" s="66" t="s">
        <v>20</v>
      </c>
      <c r="K16" s="15"/>
    </row>
    <row r="17" spans="1:12">
      <c r="A17" s="1"/>
      <c r="B17" s="1"/>
      <c r="C17" s="1"/>
      <c r="D17" s="33"/>
      <c r="E17" s="34"/>
      <c r="F17" s="33"/>
      <c r="G17" s="20"/>
      <c r="H17" s="26"/>
      <c r="I17" s="22"/>
      <c r="J17" s="22"/>
      <c r="K17" s="15"/>
    </row>
    <row r="18" spans="1:12" ht="15.5">
      <c r="A18" s="136"/>
      <c r="B18" s="137"/>
      <c r="C18" s="1"/>
      <c r="D18" s="35"/>
      <c r="E18" s="34"/>
      <c r="F18" s="74"/>
      <c r="G18" s="20"/>
      <c r="H18" s="82" t="s">
        <v>20</v>
      </c>
      <c r="I18" s="65"/>
      <c r="J18" s="66" t="s">
        <v>20</v>
      </c>
      <c r="K18" s="15"/>
    </row>
    <row r="19" spans="1:12">
      <c r="A19" s="1"/>
      <c r="B19" s="1"/>
      <c r="C19" s="1"/>
      <c r="D19" s="33"/>
      <c r="E19" s="34"/>
      <c r="F19" s="37"/>
      <c r="G19" s="20"/>
      <c r="H19" s="26"/>
      <c r="I19" s="22"/>
      <c r="J19" s="22"/>
      <c r="K19" s="15"/>
    </row>
    <row r="20" spans="1:12" ht="15.5">
      <c r="A20" s="136"/>
      <c r="B20" s="137"/>
      <c r="C20" s="1"/>
      <c r="D20" s="35"/>
      <c r="E20" s="34"/>
      <c r="F20" s="74"/>
      <c r="G20" s="20"/>
      <c r="H20" s="82" t="s">
        <v>20</v>
      </c>
      <c r="I20" s="65"/>
      <c r="J20" s="66" t="s">
        <v>20</v>
      </c>
      <c r="K20" s="15"/>
    </row>
    <row r="21" spans="1:12">
      <c r="A21" s="1"/>
      <c r="B21" s="1"/>
      <c r="C21" s="1"/>
      <c r="D21" s="33"/>
      <c r="E21" s="34"/>
      <c r="F21" s="38"/>
      <c r="G21" s="20"/>
      <c r="H21" s="26"/>
      <c r="I21" s="22"/>
      <c r="J21" s="22"/>
      <c r="K21" s="15"/>
    </row>
    <row r="22" spans="1:12" ht="15.5">
      <c r="A22" s="136"/>
      <c r="B22" s="137"/>
      <c r="C22" s="1"/>
      <c r="D22" s="35"/>
      <c r="E22" s="34"/>
      <c r="F22" s="74"/>
      <c r="G22" s="20"/>
      <c r="H22" s="82" t="s">
        <v>20</v>
      </c>
      <c r="I22" s="65"/>
      <c r="J22" s="66" t="s">
        <v>20</v>
      </c>
      <c r="K22" s="15"/>
    </row>
    <row r="23" spans="1:12">
      <c r="A23" s="1"/>
      <c r="B23" s="1"/>
      <c r="C23" s="1"/>
      <c r="D23" s="33"/>
      <c r="E23" s="34"/>
      <c r="F23" s="33"/>
      <c r="G23" s="20"/>
      <c r="H23" s="26"/>
      <c r="I23" s="22"/>
      <c r="J23" s="22"/>
      <c r="K23" s="15"/>
    </row>
    <row r="24" spans="1:12" ht="15.5">
      <c r="A24" s="136"/>
      <c r="B24" s="137"/>
      <c r="C24" s="1"/>
      <c r="D24" s="35"/>
      <c r="E24" s="34"/>
      <c r="F24" s="74"/>
      <c r="G24" s="20"/>
      <c r="H24" s="82" t="s">
        <v>20</v>
      </c>
      <c r="I24" s="65"/>
      <c r="J24" s="66" t="s">
        <v>20</v>
      </c>
      <c r="K24" s="15"/>
    </row>
    <row r="25" spans="1:12" ht="15" thickBot="1">
      <c r="A25" s="15"/>
      <c r="B25" s="15"/>
      <c r="C25" s="15"/>
      <c r="D25" s="22"/>
      <c r="E25" s="22"/>
      <c r="F25" s="44"/>
      <c r="G25" s="22"/>
      <c r="H25" s="22"/>
      <c r="I25" s="22"/>
      <c r="J25" s="22"/>
      <c r="K25" s="15"/>
    </row>
    <row r="26" spans="1:12" ht="16" thickBot="1">
      <c r="A26" s="145" t="s">
        <v>21</v>
      </c>
      <c r="B26" s="146"/>
      <c r="C26" s="146"/>
      <c r="D26" s="146"/>
      <c r="E26" s="146"/>
      <c r="F26" s="147"/>
      <c r="G26" s="22"/>
      <c r="H26" s="64">
        <v>500</v>
      </c>
      <c r="I26" s="22"/>
      <c r="J26" s="64">
        <v>6000</v>
      </c>
      <c r="K26" s="15"/>
    </row>
    <row r="27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5"/>
      <c r="B32" s="15"/>
      <c r="C32" s="15"/>
      <c r="D32" s="15"/>
      <c r="E32" s="15"/>
      <c r="F32" s="15"/>
      <c r="G32" s="15"/>
      <c r="H32" s="15"/>
      <c r="I32" s="148" t="s">
        <v>14</v>
      </c>
      <c r="J32" s="148"/>
      <c r="K32" s="148"/>
    </row>
  </sheetData>
  <mergeCells count="14">
    <mergeCell ref="A12:B12"/>
    <mergeCell ref="A2:J2"/>
    <mergeCell ref="A4:B4"/>
    <mergeCell ref="A6:B6"/>
    <mergeCell ref="A8:B8"/>
    <mergeCell ref="A10:B10"/>
    <mergeCell ref="A26:F26"/>
    <mergeCell ref="I32:K32"/>
    <mergeCell ref="A14:B14"/>
    <mergeCell ref="A16:B16"/>
    <mergeCell ref="A18:B18"/>
    <mergeCell ref="A20:B20"/>
    <mergeCell ref="A22:B22"/>
    <mergeCell ref="A24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32"/>
  <sheetViews>
    <sheetView showGridLines="0" workbookViewId="0">
      <selection activeCell="G19" sqref="G19"/>
    </sheetView>
  </sheetViews>
  <sheetFormatPr defaultRowHeight="14.5"/>
  <cols>
    <col min="2" max="2" width="22.54296875" customWidth="1"/>
    <col min="4" max="4" width="17.36328125" customWidth="1"/>
    <col min="6" max="6" width="16.36328125" customWidth="1"/>
    <col min="8" max="8" width="18.6328125" customWidth="1"/>
    <col min="10" max="10" width="24" customWidth="1"/>
  </cols>
  <sheetData>
    <row r="1" spans="1:11" ht="15" thickBo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.5" thickBot="1">
      <c r="A2" s="149" t="s">
        <v>137</v>
      </c>
      <c r="B2" s="150"/>
      <c r="C2" s="150"/>
      <c r="D2" s="150"/>
      <c r="E2" s="150"/>
      <c r="F2" s="150"/>
      <c r="G2" s="150"/>
      <c r="H2" s="150"/>
      <c r="I2" s="150"/>
      <c r="J2" s="151"/>
      <c r="K2" s="39"/>
    </row>
    <row r="3" spans="1:11" ht="16" thickBot="1">
      <c r="A3" s="15"/>
      <c r="B3" s="40"/>
      <c r="C3" s="40"/>
      <c r="D3" s="40"/>
      <c r="E3" s="40"/>
      <c r="F3" s="41"/>
      <c r="G3" s="41"/>
      <c r="H3" s="41"/>
      <c r="I3" s="15"/>
      <c r="J3" s="15"/>
      <c r="K3" s="15"/>
    </row>
    <row r="4" spans="1:11" ht="16" thickBot="1">
      <c r="A4" s="152" t="s">
        <v>97</v>
      </c>
      <c r="B4" s="153"/>
      <c r="C4" s="42"/>
      <c r="D4" s="43" t="s">
        <v>91</v>
      </c>
      <c r="E4" s="13"/>
      <c r="F4" s="43" t="s">
        <v>29</v>
      </c>
      <c r="G4" s="13"/>
      <c r="H4" s="14" t="s">
        <v>94</v>
      </c>
      <c r="I4" s="15"/>
      <c r="J4" s="72" t="s">
        <v>98</v>
      </c>
      <c r="K4" s="15"/>
    </row>
    <row r="5" spans="1:11" ht="15">
      <c r="A5" s="15"/>
      <c r="B5" s="42"/>
      <c r="C5" s="42"/>
      <c r="D5" s="13"/>
      <c r="E5" s="13"/>
      <c r="F5" s="13"/>
      <c r="G5" s="13"/>
      <c r="H5" s="13"/>
      <c r="J5" s="15"/>
      <c r="K5" s="15"/>
    </row>
    <row r="6" spans="1:11" ht="15.5">
      <c r="A6" s="143"/>
      <c r="B6" s="144"/>
      <c r="C6" s="16"/>
      <c r="D6" s="17">
        <v>1</v>
      </c>
      <c r="E6" s="18"/>
      <c r="F6" s="62">
        <v>50000</v>
      </c>
      <c r="G6" s="20"/>
      <c r="H6" s="66">
        <v>50000</v>
      </c>
      <c r="J6" s="66">
        <v>600000</v>
      </c>
      <c r="K6" s="15"/>
    </row>
    <row r="7" spans="1:11" ht="15.5">
      <c r="A7" s="1"/>
      <c r="B7" s="16"/>
      <c r="C7" s="16"/>
      <c r="D7" s="24"/>
      <c r="E7" s="18"/>
      <c r="F7" s="25"/>
    </row>
    <row r="8" spans="1:11" ht="15.5">
      <c r="A8" s="136"/>
      <c r="B8" s="137"/>
      <c r="C8" s="27"/>
      <c r="D8" s="17"/>
      <c r="E8" s="18"/>
      <c r="F8" s="62"/>
      <c r="G8" s="20"/>
      <c r="H8" s="66">
        <v>3</v>
      </c>
      <c r="J8" s="66" t="s">
        <v>20</v>
      </c>
      <c r="K8" s="15"/>
    </row>
    <row r="9" spans="1:11" ht="15.5">
      <c r="A9" s="1"/>
      <c r="B9" s="27"/>
      <c r="C9" s="27"/>
      <c r="D9" s="24"/>
      <c r="E9" s="18"/>
      <c r="F9" s="25"/>
    </row>
    <row r="10" spans="1:11" ht="15.5">
      <c r="A10" s="136"/>
      <c r="B10" s="137"/>
      <c r="C10" s="27"/>
      <c r="D10" s="17"/>
      <c r="E10" s="18"/>
      <c r="F10" s="62"/>
      <c r="G10" s="20"/>
      <c r="H10" s="66" t="s">
        <v>20</v>
      </c>
      <c r="J10" s="66" t="s">
        <v>20</v>
      </c>
      <c r="K10" s="15"/>
    </row>
    <row r="11" spans="1:11" ht="15.5">
      <c r="A11" s="1"/>
      <c r="B11" s="27"/>
      <c r="C11" s="27"/>
      <c r="D11" s="24"/>
      <c r="E11" s="18"/>
      <c r="H11" t="s">
        <v>20</v>
      </c>
    </row>
    <row r="12" spans="1:11" ht="15.5">
      <c r="A12" s="136"/>
      <c r="B12" s="137"/>
      <c r="C12" s="27"/>
      <c r="D12" s="17"/>
      <c r="E12" s="18"/>
      <c r="F12" s="62"/>
      <c r="G12" s="20"/>
      <c r="H12" s="66" t="s">
        <v>20</v>
      </c>
      <c r="J12" s="66" t="s">
        <v>20</v>
      </c>
      <c r="K12" s="15"/>
    </row>
    <row r="13" spans="1:11" ht="15.5">
      <c r="A13" s="1"/>
      <c r="B13" s="27"/>
      <c r="C13" s="27"/>
      <c r="D13" s="24"/>
      <c r="E13" s="18"/>
      <c r="F13" s="25"/>
      <c r="H13" t="s">
        <v>20</v>
      </c>
    </row>
    <row r="14" spans="1:11" ht="15.5">
      <c r="A14" s="136"/>
      <c r="B14" s="137"/>
      <c r="C14" s="27"/>
      <c r="D14" s="17"/>
      <c r="E14" s="18"/>
      <c r="F14" s="62"/>
      <c r="G14" s="20"/>
      <c r="H14" s="66" t="s">
        <v>20</v>
      </c>
      <c r="J14" s="66" t="s">
        <v>20</v>
      </c>
      <c r="K14" s="15"/>
    </row>
    <row r="15" spans="1:11" ht="15.5">
      <c r="A15" s="1"/>
      <c r="B15" s="29"/>
      <c r="C15" s="29"/>
      <c r="D15" s="30"/>
      <c r="E15" s="31"/>
      <c r="F15" s="30"/>
    </row>
    <row r="16" spans="1:11" ht="15.5">
      <c r="A16" s="136"/>
      <c r="B16" s="137"/>
      <c r="C16" s="27"/>
      <c r="D16" s="17"/>
      <c r="E16" s="18"/>
      <c r="F16" s="62"/>
      <c r="G16" s="20"/>
      <c r="H16" s="66" t="s">
        <v>20</v>
      </c>
      <c r="J16" s="66" t="s">
        <v>20</v>
      </c>
      <c r="K16" s="15"/>
    </row>
    <row r="17" spans="1:11">
      <c r="A17" s="1"/>
      <c r="B17" s="1"/>
      <c r="C17" s="1"/>
      <c r="D17" s="33"/>
      <c r="E17" s="34"/>
      <c r="F17" s="33"/>
    </row>
    <row r="18" spans="1:11" ht="15.5">
      <c r="A18" s="136"/>
      <c r="B18" s="137"/>
      <c r="C18" s="1"/>
      <c r="D18" s="35"/>
      <c r="E18" s="34"/>
      <c r="F18" s="62"/>
      <c r="G18" s="20"/>
      <c r="H18" s="66" t="s">
        <v>20</v>
      </c>
      <c r="J18" s="66" t="s">
        <v>20</v>
      </c>
      <c r="K18" s="15"/>
    </row>
    <row r="19" spans="1:11">
      <c r="A19" s="1"/>
      <c r="B19" s="1"/>
      <c r="C19" s="1"/>
      <c r="D19" s="33"/>
      <c r="E19" s="34"/>
      <c r="F19" s="37"/>
    </row>
    <row r="20" spans="1:11" ht="15.5">
      <c r="A20" s="136"/>
      <c r="B20" s="137"/>
      <c r="C20" s="1"/>
      <c r="D20" s="35"/>
      <c r="E20" s="34"/>
      <c r="F20" s="62"/>
      <c r="G20" s="20"/>
      <c r="H20" s="66" t="s">
        <v>20</v>
      </c>
      <c r="J20" s="66" t="s">
        <v>20</v>
      </c>
      <c r="K20" s="15"/>
    </row>
    <row r="21" spans="1:11">
      <c r="A21" s="1"/>
      <c r="B21" s="1"/>
      <c r="C21" s="1"/>
      <c r="D21" s="33"/>
      <c r="E21" s="34"/>
      <c r="F21" s="38"/>
    </row>
    <row r="22" spans="1:11" ht="15.5">
      <c r="A22" s="136"/>
      <c r="B22" s="137"/>
      <c r="C22" s="1"/>
      <c r="D22" s="35"/>
      <c r="E22" s="34"/>
      <c r="F22" s="62"/>
      <c r="G22" s="20"/>
      <c r="H22" s="66" t="s">
        <v>20</v>
      </c>
      <c r="J22" s="66" t="s">
        <v>20</v>
      </c>
      <c r="K22" s="15"/>
    </row>
    <row r="23" spans="1:11">
      <c r="A23" s="1"/>
      <c r="B23" s="1"/>
      <c r="C23" s="1"/>
      <c r="D23" s="33"/>
      <c r="E23" s="34"/>
      <c r="F23" s="33"/>
    </row>
    <row r="24" spans="1:11" ht="15.5">
      <c r="A24" s="136"/>
      <c r="B24" s="137"/>
      <c r="C24" s="1"/>
      <c r="D24" s="35"/>
      <c r="E24" s="34"/>
      <c r="F24" s="62"/>
      <c r="G24" s="20"/>
      <c r="H24" s="66" t="s">
        <v>20</v>
      </c>
      <c r="J24" s="66" t="s">
        <v>20</v>
      </c>
      <c r="K24" s="15"/>
    </row>
    <row r="25" spans="1:11" ht="16" thickBot="1">
      <c r="A25" s="15"/>
      <c r="B25" s="47"/>
      <c r="C25" s="47"/>
      <c r="D25" s="26"/>
      <c r="E25" s="26"/>
      <c r="F25" s="48"/>
      <c r="G25" s="20"/>
      <c r="H25" s="26"/>
      <c r="J25" s="22"/>
      <c r="K25" s="15"/>
    </row>
    <row r="26" spans="1:11" ht="16" thickBot="1">
      <c r="A26" s="145" t="s">
        <v>21</v>
      </c>
      <c r="B26" s="146"/>
      <c r="C26" s="146"/>
      <c r="D26" s="146"/>
      <c r="E26" s="146"/>
      <c r="F26" s="147"/>
      <c r="G26" s="22"/>
      <c r="H26" s="64">
        <v>50000</v>
      </c>
      <c r="I26" s="22"/>
      <c r="J26" s="64">
        <v>600000</v>
      </c>
      <c r="K26" s="15"/>
    </row>
    <row r="27" spans="1:1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A32" s="15"/>
      <c r="B32" s="15"/>
      <c r="C32" s="15"/>
      <c r="D32" s="15"/>
      <c r="E32" s="15"/>
      <c r="F32" s="15"/>
      <c r="G32" s="15"/>
      <c r="H32" s="15"/>
      <c r="I32" s="148" t="s">
        <v>14</v>
      </c>
      <c r="J32" s="148"/>
      <c r="K32" s="148"/>
    </row>
  </sheetData>
  <mergeCells count="14">
    <mergeCell ref="A14:B14"/>
    <mergeCell ref="A2:J2"/>
    <mergeCell ref="A4:B4"/>
    <mergeCell ref="A6:B6"/>
    <mergeCell ref="A8:B8"/>
    <mergeCell ref="A10:B10"/>
    <mergeCell ref="A12:B12"/>
    <mergeCell ref="I32:K32"/>
    <mergeCell ref="A16:B16"/>
    <mergeCell ref="A18:B18"/>
    <mergeCell ref="A20:B20"/>
    <mergeCell ref="A22:B22"/>
    <mergeCell ref="A24:B24"/>
    <mergeCell ref="A26:F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25"/>
  <sheetViews>
    <sheetView showGridLines="0" workbookViewId="0">
      <selection activeCell="G22" sqref="G22"/>
    </sheetView>
  </sheetViews>
  <sheetFormatPr defaultRowHeight="14.5"/>
  <cols>
    <col min="2" max="2" width="32.54296875" customWidth="1"/>
    <col min="5" max="5" width="17.453125" customWidth="1"/>
    <col min="7" max="7" width="30.90625" customWidth="1"/>
    <col min="9" max="9" width="15.453125" bestFit="1" customWidth="1"/>
    <col min="10" max="10" width="14.54296875" bestFit="1" customWidth="1"/>
  </cols>
  <sheetData>
    <row r="1" spans="1:10" ht="15" thickBot="1">
      <c r="A1" s="15"/>
      <c r="B1" s="15"/>
      <c r="C1" s="15"/>
      <c r="D1" s="15"/>
      <c r="E1" s="15"/>
      <c r="F1" s="15"/>
      <c r="G1" s="15"/>
      <c r="H1" s="15"/>
    </row>
    <row r="2" spans="1:10" ht="20.5" thickBot="1">
      <c r="A2" s="149" t="s">
        <v>138</v>
      </c>
      <c r="B2" s="150"/>
      <c r="C2" s="150"/>
      <c r="D2" s="150"/>
      <c r="E2" s="150"/>
      <c r="F2" s="150"/>
      <c r="G2" s="151"/>
      <c r="H2" s="39"/>
    </row>
    <row r="3" spans="1:10" ht="16" thickBot="1">
      <c r="A3" s="15"/>
      <c r="B3" s="40"/>
      <c r="C3" s="40"/>
      <c r="D3" s="41"/>
      <c r="E3" s="41"/>
      <c r="F3" s="15"/>
      <c r="G3" s="15"/>
      <c r="H3" s="15"/>
    </row>
    <row r="4" spans="1:10" ht="16" thickBot="1">
      <c r="A4" s="152" t="s">
        <v>97</v>
      </c>
      <c r="B4" s="153"/>
      <c r="C4" s="42"/>
      <c r="D4" s="13"/>
      <c r="E4" s="14" t="s">
        <v>94</v>
      </c>
      <c r="F4" s="15"/>
      <c r="G4" s="72" t="s">
        <v>98</v>
      </c>
      <c r="H4" s="15"/>
    </row>
    <row r="5" spans="1:10" ht="15">
      <c r="A5" s="15"/>
      <c r="B5" s="42"/>
      <c r="C5" s="42"/>
      <c r="D5" s="13"/>
      <c r="E5" s="13"/>
      <c r="F5" s="15"/>
      <c r="G5" s="15"/>
      <c r="H5" s="15"/>
    </row>
    <row r="6" spans="1:10" ht="15.5">
      <c r="A6" s="161" t="s">
        <v>30</v>
      </c>
      <c r="B6" s="162"/>
      <c r="C6" s="47"/>
      <c r="D6" s="20"/>
      <c r="E6" s="74">
        <v>400000</v>
      </c>
      <c r="F6" s="20"/>
      <c r="G6" s="66">
        <v>4800000</v>
      </c>
      <c r="H6" s="15"/>
      <c r="I6" s="78"/>
    </row>
    <row r="7" spans="1:10" ht="15.5">
      <c r="A7" s="15"/>
      <c r="B7" s="47"/>
      <c r="C7" s="47"/>
      <c r="D7" s="20"/>
      <c r="E7" s="74"/>
      <c r="F7" s="20"/>
      <c r="G7" s="15"/>
      <c r="H7" s="15"/>
      <c r="I7" s="78"/>
    </row>
    <row r="8" spans="1:10" ht="15.5">
      <c r="A8" s="157" t="s">
        <v>31</v>
      </c>
      <c r="B8" s="158"/>
      <c r="C8" s="50"/>
      <c r="D8" s="20"/>
      <c r="E8" s="74">
        <v>10000</v>
      </c>
      <c r="F8" s="20"/>
      <c r="G8" s="66">
        <v>120000</v>
      </c>
      <c r="H8" s="15"/>
      <c r="I8" s="78"/>
    </row>
    <row r="9" spans="1:10" ht="15.5">
      <c r="A9" s="15"/>
      <c r="B9" s="50"/>
      <c r="C9" s="50"/>
      <c r="D9" s="20"/>
      <c r="E9" s="74"/>
      <c r="F9" s="20"/>
      <c r="G9" s="15"/>
      <c r="H9" s="15"/>
      <c r="I9" s="78"/>
    </row>
    <row r="10" spans="1:10" ht="15.5">
      <c r="A10" s="157" t="s">
        <v>32</v>
      </c>
      <c r="B10" s="158"/>
      <c r="C10" s="50"/>
      <c r="D10" s="20"/>
      <c r="E10" s="74">
        <v>310000</v>
      </c>
      <c r="F10" s="20"/>
      <c r="G10" s="66">
        <v>3720000</v>
      </c>
      <c r="H10" s="15"/>
      <c r="I10" s="78"/>
    </row>
    <row r="11" spans="1:10" ht="15.5">
      <c r="A11" s="15"/>
      <c r="B11" s="50"/>
      <c r="C11" s="50"/>
      <c r="D11" s="20"/>
      <c r="E11" s="74"/>
      <c r="F11" s="20"/>
      <c r="G11" s="15"/>
      <c r="H11" s="15"/>
      <c r="I11" s="78"/>
    </row>
    <row r="12" spans="1:10" ht="15.5">
      <c r="A12" s="157" t="s">
        <v>33</v>
      </c>
      <c r="B12" s="158"/>
      <c r="C12" s="50"/>
      <c r="D12" s="20"/>
      <c r="E12" s="74">
        <v>500</v>
      </c>
      <c r="F12" s="20"/>
      <c r="G12" s="66">
        <v>6000</v>
      </c>
      <c r="H12" s="15"/>
      <c r="I12" s="78"/>
    </row>
    <row r="13" spans="1:10" ht="15.5">
      <c r="A13" s="15"/>
      <c r="B13" s="50"/>
      <c r="C13" s="50"/>
      <c r="D13" s="20"/>
      <c r="E13" s="74"/>
      <c r="F13" s="20"/>
      <c r="G13" s="15"/>
      <c r="H13" s="15"/>
      <c r="I13" s="78"/>
    </row>
    <row r="14" spans="1:10" ht="15.5">
      <c r="A14" s="157" t="s">
        <v>34</v>
      </c>
      <c r="B14" s="158"/>
      <c r="C14" s="50"/>
      <c r="D14" s="20"/>
      <c r="E14" s="74">
        <v>50000</v>
      </c>
      <c r="F14" s="20"/>
      <c r="G14" s="66">
        <v>600000</v>
      </c>
      <c r="H14" s="15"/>
      <c r="I14" s="78"/>
    </row>
    <row r="15" spans="1:10" ht="16" thickBot="1">
      <c r="A15" s="15"/>
      <c r="B15" s="51"/>
      <c r="C15" s="51"/>
      <c r="D15" s="32"/>
      <c r="E15" s="74"/>
      <c r="F15" s="20"/>
      <c r="G15" s="15"/>
      <c r="H15" s="15"/>
      <c r="I15" s="78"/>
      <c r="J15" s="76"/>
    </row>
    <row r="16" spans="1:10" ht="16" thickBot="1">
      <c r="A16" s="145" t="s">
        <v>35</v>
      </c>
      <c r="B16" s="146"/>
      <c r="C16" s="147"/>
      <c r="D16" s="22"/>
      <c r="E16" s="74">
        <f>SUM(E6:E14)</f>
        <v>770500</v>
      </c>
      <c r="F16" s="20"/>
      <c r="G16" s="66">
        <f>SUM(G6:G14)</f>
        <v>9246000</v>
      </c>
      <c r="H16" s="15"/>
      <c r="I16" s="78"/>
      <c r="J16" s="76"/>
    </row>
    <row r="17" spans="1:10">
      <c r="A17" s="15"/>
      <c r="B17" s="15"/>
      <c r="C17" s="15"/>
      <c r="D17" s="22"/>
      <c r="E17" s="22"/>
      <c r="F17" s="22"/>
      <c r="G17" s="49"/>
      <c r="H17" s="15"/>
    </row>
    <row r="18" spans="1:10" ht="15.5">
      <c r="A18" s="159" t="s">
        <v>99</v>
      </c>
      <c r="B18" s="160"/>
      <c r="C18" s="50"/>
      <c r="D18" s="20"/>
      <c r="E18" s="75">
        <v>38525</v>
      </c>
      <c r="F18" s="22"/>
      <c r="G18" s="75">
        <v>462300</v>
      </c>
      <c r="H18" s="15"/>
      <c r="J18" s="76"/>
    </row>
    <row r="19" spans="1:10" ht="15" thickBot="1">
      <c r="A19" s="15"/>
      <c r="B19" s="15"/>
      <c r="C19" s="15"/>
      <c r="D19" s="22"/>
      <c r="E19" s="22"/>
      <c r="F19" s="22"/>
      <c r="G19" s="22"/>
      <c r="H19" s="15"/>
    </row>
    <row r="20" spans="1:10" ht="16" thickBot="1">
      <c r="A20" s="145" t="s">
        <v>36</v>
      </c>
      <c r="B20" s="146"/>
      <c r="C20" s="147"/>
      <c r="D20" s="22"/>
      <c r="E20" s="66">
        <f>E18+E16</f>
        <v>809025</v>
      </c>
      <c r="F20" s="22"/>
      <c r="G20" s="66">
        <f>G18+G16</f>
        <v>9708300</v>
      </c>
      <c r="H20" s="15"/>
    </row>
    <row r="21" spans="1:10">
      <c r="A21" s="15"/>
      <c r="B21" s="15"/>
      <c r="C21" s="15"/>
      <c r="D21" s="15"/>
      <c r="E21" s="15"/>
      <c r="F21" s="15"/>
      <c r="G21" s="15"/>
      <c r="H21" s="15"/>
    </row>
    <row r="22" spans="1:10">
      <c r="A22" s="15"/>
      <c r="B22" s="15"/>
      <c r="C22" s="15"/>
    </row>
    <row r="23" spans="1:10">
      <c r="A23" s="15"/>
      <c r="B23" s="15"/>
      <c r="C23" s="15"/>
    </row>
    <row r="24" spans="1:10">
      <c r="A24" s="15"/>
      <c r="B24" s="15"/>
      <c r="C24" s="15"/>
    </row>
    <row r="25" spans="1:10">
      <c r="A25" s="15"/>
      <c r="B25" s="15"/>
      <c r="C25" s="15"/>
      <c r="D25" s="15"/>
      <c r="E25" s="15"/>
      <c r="F25" s="148"/>
      <c r="G25" s="148"/>
      <c r="H25" s="148"/>
    </row>
  </sheetData>
  <mergeCells count="11">
    <mergeCell ref="A12:B12"/>
    <mergeCell ref="A2:G2"/>
    <mergeCell ref="A4:B4"/>
    <mergeCell ref="A6:B6"/>
    <mergeCell ref="A8:B8"/>
    <mergeCell ref="A10:B10"/>
    <mergeCell ref="A14:B14"/>
    <mergeCell ref="A16:C16"/>
    <mergeCell ref="A18:B18"/>
    <mergeCell ref="A20:C20"/>
    <mergeCell ref="F25:H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I20"/>
  <sheetViews>
    <sheetView showGridLines="0" workbookViewId="0">
      <selection activeCell="I13" sqref="I13"/>
    </sheetView>
  </sheetViews>
  <sheetFormatPr defaultRowHeight="14.5"/>
  <cols>
    <col min="2" max="2" width="25" customWidth="1"/>
    <col min="3" max="3" width="18" customWidth="1"/>
    <col min="5" max="5" width="21.08984375" customWidth="1"/>
    <col min="7" max="7" width="23.08984375" customWidth="1"/>
  </cols>
  <sheetData>
    <row r="1" spans="1:8" ht="15" thickBot="1">
      <c r="A1" s="15"/>
      <c r="B1" s="15"/>
      <c r="C1" s="15"/>
      <c r="D1" s="15"/>
      <c r="E1" s="15"/>
      <c r="F1" s="15"/>
      <c r="G1" s="15"/>
      <c r="H1" s="15"/>
    </row>
    <row r="2" spans="1:8" ht="23.5" thickBot="1">
      <c r="A2" s="163" t="s">
        <v>101</v>
      </c>
      <c r="B2" s="164"/>
      <c r="C2" s="164"/>
      <c r="D2" s="164"/>
      <c r="E2" s="164"/>
      <c r="F2" s="164"/>
      <c r="G2" s="165"/>
      <c r="H2" s="39"/>
    </row>
    <row r="3" spans="1:8" ht="16" thickBot="1">
      <c r="A3" s="15"/>
      <c r="B3" s="40"/>
      <c r="C3" s="40"/>
      <c r="D3" s="41"/>
      <c r="E3" s="41"/>
      <c r="F3" s="15"/>
      <c r="G3" s="15"/>
      <c r="H3" s="15"/>
    </row>
    <row r="4" spans="1:8" ht="16" thickBot="1">
      <c r="A4" s="152" t="s">
        <v>97</v>
      </c>
      <c r="B4" s="153"/>
      <c r="C4" s="42"/>
      <c r="D4" s="13"/>
      <c r="E4" s="14" t="s">
        <v>100</v>
      </c>
      <c r="F4" s="15"/>
      <c r="G4" s="72" t="s">
        <v>98</v>
      </c>
      <c r="H4" s="15"/>
    </row>
    <row r="5" spans="1:8" ht="15">
      <c r="A5" s="15"/>
      <c r="B5" s="42"/>
      <c r="C5" s="42"/>
      <c r="D5" s="13"/>
      <c r="E5" s="13"/>
      <c r="F5" s="15"/>
      <c r="G5" s="15"/>
      <c r="H5" s="15"/>
    </row>
    <row r="6" spans="1:8" ht="15.5">
      <c r="A6" s="161" t="s">
        <v>38</v>
      </c>
      <c r="B6" s="162"/>
      <c r="C6" s="47"/>
      <c r="D6" s="20"/>
      <c r="E6" s="52">
        <v>0.01</v>
      </c>
      <c r="F6" s="22"/>
      <c r="G6" s="79">
        <v>97083</v>
      </c>
      <c r="H6" s="15" t="s">
        <v>139</v>
      </c>
    </row>
    <row r="7" spans="1:8" ht="15.5">
      <c r="A7" s="15"/>
      <c r="B7" s="47"/>
      <c r="C7" s="47"/>
      <c r="D7" s="20"/>
      <c r="E7" s="26"/>
      <c r="F7" s="22"/>
      <c r="G7" s="80"/>
      <c r="H7" s="15"/>
    </row>
    <row r="8" spans="1:8" ht="15.5">
      <c r="A8" s="157" t="s">
        <v>39</v>
      </c>
      <c r="B8" s="158"/>
      <c r="C8" s="50"/>
      <c r="D8" s="20"/>
      <c r="E8" s="52">
        <v>0.01</v>
      </c>
      <c r="F8" s="22"/>
      <c r="G8" s="79">
        <v>97083</v>
      </c>
      <c r="H8" s="15"/>
    </row>
    <row r="9" spans="1:8" ht="15.5">
      <c r="A9" s="15"/>
      <c r="B9" s="50"/>
      <c r="C9" s="50"/>
      <c r="D9" s="20"/>
      <c r="E9" s="26"/>
      <c r="F9" s="22"/>
      <c r="G9" s="80"/>
      <c r="H9" s="15"/>
    </row>
    <row r="10" spans="1:8" ht="15.5">
      <c r="A10" s="157" t="s">
        <v>40</v>
      </c>
      <c r="B10" s="158"/>
      <c r="C10" s="50"/>
      <c r="D10" s="20"/>
      <c r="E10" s="52">
        <v>0.01</v>
      </c>
      <c r="F10" s="22"/>
      <c r="G10" s="79">
        <v>97083</v>
      </c>
      <c r="H10" s="15"/>
    </row>
    <row r="11" spans="1:8" ht="15.5">
      <c r="A11" s="15"/>
      <c r="B11" s="50"/>
      <c r="C11" s="50"/>
      <c r="D11" s="20"/>
      <c r="E11" s="26"/>
      <c r="F11" s="22"/>
      <c r="G11" s="80"/>
      <c r="H11" s="15"/>
    </row>
    <row r="12" spans="1:8" ht="15.5">
      <c r="A12" s="157" t="s">
        <v>41</v>
      </c>
      <c r="B12" s="158"/>
      <c r="C12" s="50"/>
      <c r="D12" s="20"/>
      <c r="E12" s="52">
        <v>0.01</v>
      </c>
      <c r="F12" s="22"/>
      <c r="G12" s="79">
        <v>97083</v>
      </c>
      <c r="H12" s="15"/>
    </row>
    <row r="13" spans="1:8" ht="15" thickBot="1">
      <c r="A13" s="15"/>
      <c r="B13" s="15"/>
      <c r="C13" s="15"/>
      <c r="D13" s="22"/>
      <c r="E13" s="22"/>
      <c r="F13" s="22"/>
      <c r="G13" s="22"/>
      <c r="H13" s="15"/>
    </row>
    <row r="14" spans="1:8" ht="16" thickBot="1">
      <c r="A14" s="145" t="s">
        <v>21</v>
      </c>
      <c r="B14" s="146"/>
      <c r="C14" s="146"/>
      <c r="D14" s="146"/>
      <c r="E14" s="147"/>
      <c r="F14" s="22"/>
      <c r="G14" s="79">
        <f>SUM(G6:G12)</f>
        <v>388332</v>
      </c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15"/>
      <c r="B16" s="15"/>
      <c r="C16" s="15"/>
      <c r="D16" s="15"/>
      <c r="E16" s="15"/>
      <c r="F16" s="15"/>
      <c r="G16" s="15"/>
      <c r="H16" s="15"/>
    </row>
    <row r="17" spans="1:9">
      <c r="A17" s="15"/>
      <c r="B17" s="15"/>
      <c r="C17" s="15"/>
      <c r="D17" s="15"/>
      <c r="E17" s="15"/>
      <c r="F17" s="15"/>
      <c r="G17" s="15"/>
      <c r="H17" s="15"/>
      <c r="I17" s="15"/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</row>
    <row r="20" spans="1:9">
      <c r="A20" s="15"/>
      <c r="B20" s="15"/>
      <c r="C20" s="15"/>
      <c r="D20" s="15"/>
      <c r="E20" s="15"/>
      <c r="F20" s="148" t="s">
        <v>14</v>
      </c>
      <c r="G20" s="148"/>
      <c r="H20" s="148"/>
    </row>
  </sheetData>
  <mergeCells count="8">
    <mergeCell ref="A14:E14"/>
    <mergeCell ref="F20:H20"/>
    <mergeCell ref="A2:G2"/>
    <mergeCell ref="A4:B4"/>
    <mergeCell ref="A6:B6"/>
    <mergeCell ref="A8:B8"/>
    <mergeCell ref="A10:B10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Project Summary </vt:lpstr>
      <vt:lpstr>Revenues</vt:lpstr>
      <vt:lpstr>Raw Material Costs</vt:lpstr>
      <vt:lpstr>Salary Costs</vt:lpstr>
      <vt:lpstr>Rental Costs</vt:lpstr>
      <vt:lpstr>Administrative Expenses</vt:lpstr>
      <vt:lpstr>Utilities, Energy &amp; Maintenance</vt:lpstr>
      <vt:lpstr>Summary of Operating Costs</vt:lpstr>
      <vt:lpstr>Current Assets</vt:lpstr>
      <vt:lpstr>Buildings and Facilities</vt:lpstr>
      <vt:lpstr>Tools and Equipments</vt:lpstr>
      <vt:lpstr>Office Furniture</vt:lpstr>
      <vt:lpstr>Summary of Fixed Assets</vt:lpstr>
      <vt:lpstr>Establishment Expenses</vt:lpstr>
      <vt:lpstr>Invested capital</vt:lpstr>
      <vt:lpstr>Liabilities and Equity</vt:lpstr>
      <vt:lpstr>Annual Income Statement </vt:lpstr>
      <vt:lpstr>Opening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ethic office</dc:creator>
  <cp:lastModifiedBy>TAG Training</cp:lastModifiedBy>
  <dcterms:created xsi:type="dcterms:W3CDTF">2023-09-19T19:56:39Z</dcterms:created>
  <dcterms:modified xsi:type="dcterms:W3CDTF">2024-08-26T12:24:43Z</dcterms:modified>
</cp:coreProperties>
</file>